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25" windowWidth="20115" windowHeight="6540"/>
  </bookViews>
  <sheets>
    <sheet name="Startovka" sheetId="1" r:id="rId1"/>
    <sheet name="Cíl" sheetId="2" state="hidden" r:id="rId2"/>
    <sheet name="Kategorie" sheetId="4" state="hidden" r:id="rId3"/>
  </sheets>
  <calcPr calcId="145621" calcMode="manual"/>
</workbook>
</file>

<file path=xl/calcChain.xml><?xml version="1.0" encoding="utf-8"?>
<calcChain xmlns="http://schemas.openxmlformats.org/spreadsheetml/2006/main">
  <c r="G127" i="1" l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H73" i="1" s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71" i="1"/>
  <c r="H72" i="1"/>
  <c r="H63" i="1"/>
  <c r="H75" i="1"/>
  <c r="I75" i="1"/>
  <c r="I72" i="1"/>
  <c r="I63" i="1"/>
  <c r="I71" i="1"/>
  <c r="I73" i="1"/>
  <c r="H78" i="1" l="1"/>
  <c r="I78" i="1"/>
  <c r="H60" i="1" l="1"/>
  <c r="H70" i="1"/>
  <c r="H67" i="1"/>
  <c r="H77" i="1"/>
  <c r="H76" i="1"/>
  <c r="I60" i="1"/>
  <c r="I70" i="1"/>
  <c r="I67" i="1"/>
  <c r="I77" i="1"/>
  <c r="I76" i="1"/>
  <c r="H65" i="1"/>
  <c r="I65" i="1"/>
  <c r="H64" i="1"/>
  <c r="I64" i="1"/>
  <c r="H62" i="1"/>
  <c r="H58" i="1"/>
  <c r="H61" i="1"/>
  <c r="H69" i="1"/>
  <c r="H66" i="1"/>
  <c r="H68" i="1"/>
  <c r="I62" i="1"/>
  <c r="I58" i="1"/>
  <c r="I61" i="1"/>
  <c r="I69" i="1"/>
  <c r="I66" i="1"/>
  <c r="I68" i="1"/>
  <c r="H23" i="1"/>
  <c r="H28" i="1"/>
  <c r="H24" i="1"/>
  <c r="H59" i="1"/>
  <c r="H74" i="1"/>
  <c r="I23" i="1"/>
  <c r="I28" i="1"/>
  <c r="I24" i="1"/>
  <c r="I59" i="1"/>
  <c r="I74" i="1"/>
  <c r="H39" i="1"/>
  <c r="H30" i="1"/>
  <c r="H13" i="1"/>
  <c r="H21" i="1"/>
  <c r="I39" i="1"/>
  <c r="I30" i="1"/>
  <c r="I13" i="1"/>
  <c r="I21" i="1"/>
  <c r="H20" i="1"/>
  <c r="H15" i="1"/>
  <c r="H17" i="1"/>
  <c r="H18" i="1"/>
  <c r="I20" i="1"/>
  <c r="I15" i="1"/>
  <c r="I17" i="1"/>
  <c r="I18" i="1"/>
  <c r="H35" i="1"/>
  <c r="I35" i="1"/>
  <c r="H22" i="1"/>
  <c r="I22" i="1"/>
  <c r="H6" i="1"/>
  <c r="H38" i="1"/>
  <c r="H34" i="1"/>
  <c r="H29" i="1"/>
  <c r="H31" i="1"/>
  <c r="H27" i="1"/>
  <c r="H26" i="1"/>
  <c r="H25" i="1"/>
  <c r="H36" i="1"/>
  <c r="H32" i="1"/>
  <c r="H19" i="1"/>
  <c r="H16" i="1"/>
  <c r="H33" i="1"/>
  <c r="H37" i="1"/>
  <c r="I6" i="1"/>
  <c r="I38" i="1"/>
  <c r="I34" i="1"/>
  <c r="I29" i="1"/>
  <c r="I31" i="1"/>
  <c r="I27" i="1"/>
  <c r="I26" i="1"/>
  <c r="I25" i="1"/>
  <c r="I36" i="1"/>
  <c r="I32" i="1"/>
  <c r="I19" i="1"/>
  <c r="I16" i="1"/>
  <c r="I33" i="1"/>
  <c r="I37" i="1"/>
  <c r="H2" i="1"/>
  <c r="I2" i="1"/>
  <c r="H126" i="1"/>
  <c r="H127" i="1"/>
  <c r="H124" i="1"/>
  <c r="H125" i="1"/>
  <c r="H121" i="1"/>
  <c r="H117" i="1"/>
  <c r="H118" i="1"/>
  <c r="H120" i="1"/>
  <c r="H119" i="1"/>
  <c r="H8" i="1"/>
  <c r="H7" i="1"/>
  <c r="H11" i="1"/>
  <c r="H10" i="1"/>
  <c r="H9" i="1"/>
  <c r="H12" i="1"/>
  <c r="H4" i="1"/>
  <c r="H3" i="1"/>
  <c r="H5" i="1"/>
  <c r="H115" i="1"/>
  <c r="H122" i="1"/>
  <c r="I115" i="1"/>
  <c r="I126" i="1"/>
  <c r="I127" i="1"/>
  <c r="I124" i="1"/>
  <c r="I125" i="1"/>
  <c r="I122" i="1"/>
  <c r="I121" i="1"/>
  <c r="I117" i="1"/>
  <c r="I118" i="1"/>
  <c r="I120" i="1"/>
  <c r="I119" i="1"/>
  <c r="I8" i="1"/>
  <c r="I7" i="1"/>
  <c r="I11" i="1"/>
  <c r="I10" i="1"/>
  <c r="I9" i="1"/>
  <c r="I12" i="1"/>
  <c r="I4" i="1"/>
  <c r="I3" i="1"/>
  <c r="I5" i="1"/>
  <c r="H96" i="1"/>
  <c r="H89" i="1"/>
  <c r="H82" i="1"/>
  <c r="H81" i="1"/>
  <c r="H41" i="1"/>
  <c r="H87" i="1"/>
  <c r="H47" i="1"/>
  <c r="H90" i="1"/>
  <c r="H86" i="1"/>
  <c r="H85" i="1"/>
  <c r="H95" i="1"/>
  <c r="H92" i="1"/>
  <c r="H109" i="1"/>
  <c r="H112" i="1"/>
  <c r="I96" i="1"/>
  <c r="I89" i="1"/>
  <c r="I82" i="1"/>
  <c r="I81" i="1"/>
  <c r="I41" i="1"/>
  <c r="I87" i="1"/>
  <c r="I47" i="1"/>
  <c r="I90" i="1"/>
  <c r="I86" i="1"/>
  <c r="I85" i="1"/>
  <c r="I95" i="1"/>
  <c r="I92" i="1"/>
  <c r="I109" i="1"/>
  <c r="I112" i="1"/>
  <c r="H80" i="1"/>
  <c r="H46" i="1"/>
  <c r="H50" i="1"/>
  <c r="H123" i="1"/>
  <c r="H111" i="1"/>
  <c r="H43" i="1"/>
  <c r="H57" i="1"/>
  <c r="H93" i="1"/>
  <c r="H84" i="1"/>
  <c r="H91" i="1"/>
  <c r="I80" i="1"/>
  <c r="I46" i="1"/>
  <c r="I50" i="1"/>
  <c r="I123" i="1"/>
  <c r="I111" i="1"/>
  <c r="I43" i="1"/>
  <c r="I57" i="1"/>
  <c r="I93" i="1"/>
  <c r="I84" i="1"/>
  <c r="I91" i="1"/>
  <c r="H107" i="1"/>
  <c r="H106" i="1"/>
  <c r="H116" i="1"/>
  <c r="H114" i="1"/>
  <c r="H113" i="1"/>
  <c r="H101" i="1"/>
  <c r="H88" i="1"/>
  <c r="H79" i="1"/>
  <c r="H83" i="1"/>
  <c r="H94" i="1"/>
  <c r="H40" i="1"/>
  <c r="H108" i="1"/>
  <c r="H110" i="1"/>
  <c r="I107" i="1"/>
  <c r="I108" i="1"/>
  <c r="I110" i="1"/>
  <c r="I106" i="1"/>
  <c r="I116" i="1"/>
  <c r="I114" i="1"/>
  <c r="I113" i="1"/>
  <c r="I101" i="1"/>
  <c r="I88" i="1"/>
  <c r="I79" i="1"/>
  <c r="I83" i="1"/>
  <c r="I94" i="1"/>
  <c r="I40" i="1"/>
  <c r="H48" i="1"/>
  <c r="H14" i="1"/>
  <c r="H51" i="1"/>
  <c r="H53" i="1"/>
  <c r="H56" i="1"/>
  <c r="H52" i="1"/>
  <c r="H45" i="1"/>
  <c r="H55" i="1"/>
  <c r="H105" i="1"/>
  <c r="H100" i="1"/>
  <c r="H98" i="1"/>
  <c r="H97" i="1"/>
  <c r="H103" i="1"/>
  <c r="H102" i="1"/>
  <c r="H99" i="1"/>
  <c r="H104" i="1"/>
  <c r="I48" i="1"/>
  <c r="I14" i="1"/>
  <c r="I51" i="1"/>
  <c r="I53" i="1"/>
  <c r="I99" i="1"/>
  <c r="I56" i="1"/>
  <c r="I52" i="1"/>
  <c r="I45" i="1"/>
  <c r="I55" i="1"/>
  <c r="I104" i="1"/>
  <c r="I105" i="1"/>
  <c r="I100" i="1"/>
  <c r="I98" i="1"/>
  <c r="I97" i="1"/>
  <c r="I103" i="1"/>
  <c r="I102" i="1"/>
  <c r="I54" i="1"/>
  <c r="I42" i="1"/>
  <c r="I44" i="1"/>
  <c r="I49" i="1"/>
  <c r="H49" i="1"/>
  <c r="H54" i="1"/>
  <c r="H42" i="1"/>
  <c r="H44" i="1"/>
  <c r="J75" i="1" l="1"/>
  <c r="K75" i="1"/>
  <c r="L75" i="1"/>
  <c r="J78" i="1"/>
  <c r="L78" i="1"/>
  <c r="K78" i="1"/>
  <c r="L72" i="1"/>
  <c r="K72" i="1"/>
  <c r="J72" i="1"/>
  <c r="K73" i="1"/>
  <c r="L73" i="1"/>
  <c r="J73" i="1"/>
  <c r="K71" i="1"/>
  <c r="L71" i="1"/>
  <c r="J71" i="1"/>
  <c r="J63" i="1"/>
  <c r="K63" i="1"/>
  <c r="L63" i="1"/>
  <c r="K76" i="1"/>
  <c r="K65" i="1"/>
  <c r="K58" i="1"/>
  <c r="K39" i="1"/>
  <c r="L127" i="1"/>
  <c r="J28" i="1"/>
  <c r="J64" i="1"/>
  <c r="K62" i="1"/>
  <c r="K22" i="1"/>
  <c r="J35" i="1"/>
  <c r="L30" i="1"/>
  <c r="K59" i="1"/>
  <c r="J5" i="1"/>
  <c r="K29" i="1"/>
  <c r="K34" i="1"/>
  <c r="K85" i="1"/>
  <c r="K98" i="1"/>
  <c r="J118" i="1"/>
  <c r="K10" i="1"/>
  <c r="K126" i="1"/>
  <c r="K112" i="1"/>
  <c r="J117" i="1"/>
  <c r="L120" i="1"/>
  <c r="J12" i="1"/>
  <c r="L118" i="1"/>
  <c r="L11" i="1"/>
  <c r="L4" i="1"/>
  <c r="K2" i="1"/>
  <c r="J83" i="1"/>
  <c r="K124" i="1"/>
  <c r="J8" i="1"/>
  <c r="J7" i="1"/>
  <c r="L7" i="1"/>
  <c r="L122" i="1"/>
  <c r="J9" i="1"/>
  <c r="K3" i="1"/>
  <c r="K121" i="1"/>
  <c r="L12" i="1"/>
  <c r="K12" i="1"/>
  <c r="K7" i="1"/>
  <c r="K118" i="1"/>
  <c r="J115" i="1"/>
  <c r="J52" i="1"/>
  <c r="L121" i="1"/>
  <c r="J3" i="1"/>
  <c r="J127" i="1"/>
  <c r="L54" i="1"/>
  <c r="J119" i="1"/>
  <c r="L10" i="1"/>
  <c r="L126" i="1"/>
  <c r="J126" i="1"/>
  <c r="K122" i="1"/>
  <c r="K11" i="1"/>
  <c r="J124" i="1"/>
  <c r="L115" i="1"/>
  <c r="K115" i="1"/>
  <c r="K4" i="1"/>
  <c r="K120" i="1"/>
  <c r="L119" i="1"/>
  <c r="L3" i="1"/>
  <c r="K127" i="1"/>
  <c r="J10" i="1"/>
  <c r="J121" i="1"/>
  <c r="K119" i="1"/>
  <c r="J125" i="1"/>
  <c r="L124" i="1"/>
  <c r="K5" i="1"/>
  <c r="K9" i="1"/>
  <c r="K8" i="1"/>
  <c r="K117" i="1"/>
  <c r="L5" i="1"/>
  <c r="L9" i="1"/>
  <c r="L8" i="1"/>
  <c r="L117" i="1"/>
  <c r="J4" i="1"/>
  <c r="J11" i="1"/>
  <c r="J120" i="1"/>
  <c r="J122" i="1"/>
  <c r="K82" i="1"/>
  <c r="L125" i="1"/>
  <c r="K125" i="1"/>
  <c r="L51" i="1"/>
  <c r="K123" i="1"/>
  <c r="K42" i="1"/>
  <c r="J103" i="1"/>
  <c r="L56" i="1"/>
  <c r="J100" i="1"/>
  <c r="L97" i="1"/>
  <c r="K49" i="1"/>
  <c r="J53" i="1"/>
  <c r="K44" i="1"/>
  <c r="L102" i="1"/>
  <c r="J110" i="1"/>
  <c r="J114" i="1"/>
  <c r="K99" i="1"/>
  <c r="K45" i="1"/>
  <c r="J48" i="1"/>
  <c r="J108" i="1"/>
  <c r="L14" i="1"/>
  <c r="K55" i="1"/>
  <c r="K30" i="1"/>
  <c r="L105" i="1"/>
  <c r="J39" i="1"/>
  <c r="L39" i="1"/>
  <c r="L21" i="1"/>
  <c r="K21" i="1"/>
  <c r="J21" i="1"/>
  <c r="J30" i="1"/>
  <c r="J13" i="1"/>
  <c r="K13" i="1"/>
  <c r="L13" i="1"/>
  <c r="K60" i="1"/>
  <c r="L60" i="1"/>
  <c r="J34" i="1"/>
  <c r="L104" i="1"/>
  <c r="J76" i="1"/>
  <c r="L76" i="1"/>
  <c r="K77" i="1"/>
  <c r="J77" i="1"/>
  <c r="L77" i="1"/>
  <c r="J60" i="1"/>
  <c r="J67" i="1"/>
  <c r="L67" i="1"/>
  <c r="K67" i="1"/>
  <c r="J70" i="1"/>
  <c r="L70" i="1"/>
  <c r="K70" i="1"/>
  <c r="L65" i="1"/>
  <c r="K66" i="1"/>
  <c r="J66" i="1"/>
  <c r="K68" i="1"/>
  <c r="J68" i="1"/>
  <c r="L68" i="1"/>
  <c r="J65" i="1"/>
  <c r="L64" i="1"/>
  <c r="J15" i="1"/>
  <c r="K15" i="1"/>
  <c r="L15" i="1"/>
  <c r="K74" i="1"/>
  <c r="L74" i="1"/>
  <c r="L66" i="1"/>
  <c r="K64" i="1"/>
  <c r="L58" i="1"/>
  <c r="J58" i="1"/>
  <c r="L62" i="1"/>
  <c r="J62" i="1"/>
  <c r="J61" i="1"/>
  <c r="L61" i="1"/>
  <c r="K61" i="1"/>
  <c r="K23" i="1"/>
  <c r="L23" i="1"/>
  <c r="J69" i="1"/>
  <c r="L69" i="1"/>
  <c r="K69" i="1"/>
  <c r="J59" i="1"/>
  <c r="L59" i="1"/>
  <c r="L28" i="1"/>
  <c r="J20" i="1"/>
  <c r="K20" i="1"/>
  <c r="L20" i="1"/>
  <c r="J18" i="1"/>
  <c r="K18" i="1"/>
  <c r="L18" i="1"/>
  <c r="J24" i="1"/>
  <c r="K24" i="1"/>
  <c r="L24" i="1"/>
  <c r="J17" i="1"/>
  <c r="K17" i="1"/>
  <c r="L17" i="1"/>
  <c r="J74" i="1"/>
  <c r="J23" i="1"/>
  <c r="K28" i="1"/>
  <c r="K19" i="1"/>
  <c r="J19" i="1"/>
  <c r="L19" i="1"/>
  <c r="L16" i="1"/>
  <c r="J16" i="1"/>
  <c r="J29" i="1"/>
  <c r="L103" i="1"/>
  <c r="L22" i="1"/>
  <c r="L35" i="1"/>
  <c r="L25" i="1"/>
  <c r="J25" i="1"/>
  <c r="K26" i="1"/>
  <c r="J26" i="1"/>
  <c r="L26" i="1"/>
  <c r="K35" i="1"/>
  <c r="L34" i="1"/>
  <c r="J22" i="1"/>
  <c r="K25" i="1"/>
  <c r="K16" i="1"/>
  <c r="L29" i="1"/>
  <c r="K36" i="1"/>
  <c r="J36" i="1"/>
  <c r="L36" i="1"/>
  <c r="K31" i="1"/>
  <c r="J31" i="1"/>
  <c r="L31" i="1"/>
  <c r="K6" i="1"/>
  <c r="J6" i="1"/>
  <c r="L6" i="1"/>
  <c r="K37" i="1"/>
  <c r="J37" i="1"/>
  <c r="L37" i="1"/>
  <c r="K32" i="1"/>
  <c r="J32" i="1"/>
  <c r="L32" i="1"/>
  <c r="K27" i="1"/>
  <c r="J27" i="1"/>
  <c r="L27" i="1"/>
  <c r="K38" i="1"/>
  <c r="J38" i="1"/>
  <c r="L38" i="1"/>
  <c r="K33" i="1"/>
  <c r="J33" i="1"/>
  <c r="L33" i="1"/>
  <c r="K102" i="1"/>
  <c r="J105" i="1"/>
  <c r="J2" i="1"/>
  <c r="L2" i="1"/>
  <c r="K95" i="1"/>
  <c r="L95" i="1"/>
  <c r="L100" i="1"/>
  <c r="K87" i="1"/>
  <c r="L87" i="1"/>
  <c r="K89" i="1"/>
  <c r="J89" i="1"/>
  <c r="L89" i="1"/>
  <c r="K111" i="1"/>
  <c r="L111" i="1"/>
  <c r="J111" i="1"/>
  <c r="L98" i="1"/>
  <c r="K105" i="1"/>
  <c r="L85" i="1"/>
  <c r="L52" i="1"/>
  <c r="L112" i="1"/>
  <c r="L82" i="1"/>
  <c r="K47" i="1"/>
  <c r="J47" i="1"/>
  <c r="L47" i="1"/>
  <c r="K52" i="1"/>
  <c r="K51" i="1"/>
  <c r="J51" i="1"/>
  <c r="J85" i="1"/>
  <c r="K103" i="1"/>
  <c r="J112" i="1"/>
  <c r="J87" i="1"/>
  <c r="J95" i="1"/>
  <c r="J82" i="1"/>
  <c r="K84" i="1"/>
  <c r="L84" i="1"/>
  <c r="K80" i="1"/>
  <c r="L80" i="1"/>
  <c r="K93" i="1"/>
  <c r="J93" i="1"/>
  <c r="L93" i="1"/>
  <c r="K109" i="1"/>
  <c r="J109" i="1"/>
  <c r="L109" i="1"/>
  <c r="K86" i="1"/>
  <c r="J86" i="1"/>
  <c r="L86" i="1"/>
  <c r="K41" i="1"/>
  <c r="J41" i="1"/>
  <c r="L41" i="1"/>
  <c r="K96" i="1"/>
  <c r="J96" i="1"/>
  <c r="L96" i="1"/>
  <c r="J92" i="1"/>
  <c r="L92" i="1"/>
  <c r="K92" i="1"/>
  <c r="J90" i="1"/>
  <c r="L90" i="1"/>
  <c r="K90" i="1"/>
  <c r="J81" i="1"/>
  <c r="L81" i="1"/>
  <c r="K81" i="1"/>
  <c r="L45" i="1"/>
  <c r="J45" i="1"/>
  <c r="J102" i="1"/>
  <c r="L123" i="1"/>
  <c r="J123" i="1"/>
  <c r="J84" i="1"/>
  <c r="J80" i="1"/>
  <c r="J57" i="1"/>
  <c r="L57" i="1"/>
  <c r="K57" i="1"/>
  <c r="J91" i="1"/>
  <c r="L91" i="1"/>
  <c r="K91" i="1"/>
  <c r="K43" i="1"/>
  <c r="J43" i="1"/>
  <c r="L43" i="1"/>
  <c r="J46" i="1"/>
  <c r="L46" i="1"/>
  <c r="K46" i="1"/>
  <c r="J79" i="1"/>
  <c r="L79" i="1"/>
  <c r="J50" i="1"/>
  <c r="L50" i="1"/>
  <c r="K50" i="1"/>
  <c r="L108" i="1"/>
  <c r="K113" i="1"/>
  <c r="L113" i="1"/>
  <c r="L99" i="1"/>
  <c r="L55" i="1"/>
  <c r="L53" i="1"/>
  <c r="K100" i="1"/>
  <c r="K53" i="1"/>
  <c r="L114" i="1"/>
  <c r="L83" i="1"/>
  <c r="L110" i="1"/>
  <c r="K40" i="1"/>
  <c r="L40" i="1"/>
  <c r="J40" i="1"/>
  <c r="K88" i="1"/>
  <c r="L88" i="1"/>
  <c r="J88" i="1"/>
  <c r="K116" i="1"/>
  <c r="L116" i="1"/>
  <c r="J116" i="1"/>
  <c r="K107" i="1"/>
  <c r="L107" i="1"/>
  <c r="J107" i="1"/>
  <c r="L94" i="1"/>
  <c r="K94" i="1"/>
  <c r="J94" i="1"/>
  <c r="L101" i="1"/>
  <c r="J101" i="1"/>
  <c r="K101" i="1"/>
  <c r="L106" i="1"/>
  <c r="J106" i="1"/>
  <c r="K106" i="1"/>
  <c r="J104" i="1"/>
  <c r="J14" i="1"/>
  <c r="K83" i="1"/>
  <c r="K110" i="1"/>
  <c r="K97" i="1"/>
  <c r="K104" i="1"/>
  <c r="K56" i="1"/>
  <c r="K14" i="1"/>
  <c r="J98" i="1"/>
  <c r="J55" i="1"/>
  <c r="J99" i="1"/>
  <c r="K79" i="1"/>
  <c r="K114" i="1"/>
  <c r="K108" i="1"/>
  <c r="J113" i="1"/>
  <c r="J97" i="1"/>
  <c r="J56" i="1"/>
  <c r="L48" i="1"/>
  <c r="K48" i="1"/>
  <c r="L42" i="1"/>
  <c r="L49" i="1"/>
  <c r="L44" i="1"/>
  <c r="K54" i="1"/>
  <c r="J54" i="1"/>
  <c r="J42" i="1"/>
  <c r="J49" i="1"/>
  <c r="J44" i="1"/>
</calcChain>
</file>

<file path=xl/sharedStrings.xml><?xml version="1.0" encoding="utf-8"?>
<sst xmlns="http://schemas.openxmlformats.org/spreadsheetml/2006/main" count="621" uniqueCount="236">
  <si>
    <t>Jméno</t>
  </si>
  <si>
    <t>startovní číslo</t>
  </si>
  <si>
    <t>Startovní čas</t>
  </si>
  <si>
    <t>čas v cíly</t>
  </si>
  <si>
    <t>výsledný čas</t>
  </si>
  <si>
    <t>Kategorie</t>
  </si>
  <si>
    <t>M40</t>
  </si>
  <si>
    <t>Celkové pořadí</t>
  </si>
  <si>
    <t>Ročník</t>
  </si>
  <si>
    <t>Oddíl</t>
  </si>
  <si>
    <t>Kategorie ženy</t>
  </si>
  <si>
    <t>Kategorie Muži</t>
  </si>
  <si>
    <t>M70</t>
  </si>
  <si>
    <t>M60</t>
  </si>
  <si>
    <t>M50</t>
  </si>
  <si>
    <t>Z20</t>
  </si>
  <si>
    <t>M20</t>
  </si>
  <si>
    <t>Pořadí v kategorii</t>
  </si>
  <si>
    <t>Jri</t>
  </si>
  <si>
    <t>Z35</t>
  </si>
  <si>
    <t>Z45</t>
  </si>
  <si>
    <t>Jky</t>
  </si>
  <si>
    <t>Z55</t>
  </si>
  <si>
    <t>Celkové pořadí Muži/Ženy</t>
  </si>
  <si>
    <t>Pohlaví M/Z</t>
  </si>
  <si>
    <t>Soukup Petr</t>
  </si>
  <si>
    <t>Schovánek Petr</t>
  </si>
  <si>
    <t>M</t>
  </si>
  <si>
    <t>Matula Štěpán</t>
  </si>
  <si>
    <t>Novák Radomír</t>
  </si>
  <si>
    <t>Uhlířské janovice</t>
  </si>
  <si>
    <t>Semerád Pavel</t>
  </si>
  <si>
    <t>Z</t>
  </si>
  <si>
    <t>Herda Jan</t>
  </si>
  <si>
    <t>SK Nymburk</t>
  </si>
  <si>
    <t>OSKI Tým</t>
  </si>
  <si>
    <t>Kubr Martin</t>
  </si>
  <si>
    <t>AC Laura</t>
  </si>
  <si>
    <t>Gololobov Michal</t>
  </si>
  <si>
    <t>Slovan Hradištko</t>
  </si>
  <si>
    <t>Šimon Miloš</t>
  </si>
  <si>
    <t>PSK Union</t>
  </si>
  <si>
    <t>Matějovský Pavel</t>
  </si>
  <si>
    <t>AVC / SABZO</t>
  </si>
  <si>
    <t>Doležal Tomáš</t>
  </si>
  <si>
    <t>AC BIT technologiesM</t>
  </si>
  <si>
    <t>Rychecký Tomáš</t>
  </si>
  <si>
    <t>HH Smíchov</t>
  </si>
  <si>
    <t>Chmela Jiří</t>
  </si>
  <si>
    <t>Sparta Košíře</t>
  </si>
  <si>
    <t>Kadeřábek Rudolf</t>
  </si>
  <si>
    <t>AVC praha</t>
  </si>
  <si>
    <t>Čapek Antonín</t>
  </si>
  <si>
    <t>Malíř Václav</t>
  </si>
  <si>
    <t>Loko Beroun</t>
  </si>
  <si>
    <t>Rataj Stanislav</t>
  </si>
  <si>
    <t>Sokol Sedlec-Prčisce</t>
  </si>
  <si>
    <t>Svoboda Jan</t>
  </si>
  <si>
    <t>Příbram</t>
  </si>
  <si>
    <t>Slabý Josef</t>
  </si>
  <si>
    <t>Votice</t>
  </si>
  <si>
    <t>Černý František</t>
  </si>
  <si>
    <t>Nové Město na Moravě</t>
  </si>
  <si>
    <t>Kynclová Zuzana</t>
  </si>
  <si>
    <t>Velké Popovice</t>
  </si>
  <si>
    <t>Polášková Pavlína</t>
  </si>
  <si>
    <t>Praha 7</t>
  </si>
  <si>
    <t>Gregorová Jitka</t>
  </si>
  <si>
    <t>Tržilová Iva</t>
  </si>
  <si>
    <t>Maraton Stav úpice</t>
  </si>
  <si>
    <t>Jamborová Dáša</t>
  </si>
  <si>
    <t>SC Radotín</t>
  </si>
  <si>
    <t>Poborská Helena</t>
  </si>
  <si>
    <t>Caccardo Francesca</t>
  </si>
  <si>
    <t>Borovičková Lenka</t>
  </si>
  <si>
    <t>Smola chůze Praha</t>
  </si>
  <si>
    <t>Praha</t>
  </si>
  <si>
    <t>Malý Miloslav</t>
  </si>
  <si>
    <t>Zbraslav</t>
  </si>
  <si>
    <t>Hruša Zddeňek</t>
  </si>
  <si>
    <t>Jirčany</t>
  </si>
  <si>
    <t>Smrčka Miloš</t>
  </si>
  <si>
    <t>BK Říčany</t>
  </si>
  <si>
    <t>Novák Pavel</t>
  </si>
  <si>
    <t>Liga 100</t>
  </si>
  <si>
    <t>Praha 3</t>
  </si>
  <si>
    <t>Jungman Josef</t>
  </si>
  <si>
    <t>Škrabálek Jan</t>
  </si>
  <si>
    <t>Krčský les</t>
  </si>
  <si>
    <t>Fliegl Miroslav</t>
  </si>
  <si>
    <t>Olymp Praha</t>
  </si>
  <si>
    <t>Sládeček Jakub</t>
  </si>
  <si>
    <t>SDH Senečnice</t>
  </si>
  <si>
    <t>Seeman Tomáš</t>
  </si>
  <si>
    <t>Medicina Praha</t>
  </si>
  <si>
    <t>Procházková Irena</t>
  </si>
  <si>
    <t>TJ Háje</t>
  </si>
  <si>
    <t>Slezáková Jana</t>
  </si>
  <si>
    <t>Hejvys intimate tým</t>
  </si>
  <si>
    <t>Pela Zbyněk</t>
  </si>
  <si>
    <t>SKI PAX Horní Maxov</t>
  </si>
  <si>
    <t>Šiml Jan</t>
  </si>
  <si>
    <t>NOVIS</t>
  </si>
  <si>
    <t>Březina Petr</t>
  </si>
  <si>
    <t>SABZO</t>
  </si>
  <si>
    <t>Sehnal Adrien</t>
  </si>
  <si>
    <t>Dukla Praha</t>
  </si>
  <si>
    <t>Paukert Milan</t>
  </si>
  <si>
    <t>Krejsa Václav</t>
  </si>
  <si>
    <t>BONBON</t>
  </si>
  <si>
    <t>Rock JAN</t>
  </si>
  <si>
    <t>Gregor Jaroslav</t>
  </si>
  <si>
    <t>AC OH</t>
  </si>
  <si>
    <t>Fenrych Tomáš</t>
  </si>
  <si>
    <t>Břevnov</t>
  </si>
  <si>
    <t>Jirásek Marek</t>
  </si>
  <si>
    <t>TNS AISA</t>
  </si>
  <si>
    <t>Nový Břetislav</t>
  </si>
  <si>
    <t>Petrouš Ivo</t>
  </si>
  <si>
    <t>Adam Petr</t>
  </si>
  <si>
    <t>Werner Petr</t>
  </si>
  <si>
    <t>Švarc Vladimír</t>
  </si>
  <si>
    <t>VHT-VS</t>
  </si>
  <si>
    <t>HavránekVladimír</t>
  </si>
  <si>
    <t>Kotva Braník</t>
  </si>
  <si>
    <t>Adámek Petr</t>
  </si>
  <si>
    <t>Prepsová Michaela</t>
  </si>
  <si>
    <t>Ostrava</t>
  </si>
  <si>
    <t>KERTEAM</t>
  </si>
  <si>
    <t>Digmayerová Ivana</t>
  </si>
  <si>
    <t>FOX</t>
  </si>
  <si>
    <t>Horká Jana</t>
  </si>
  <si>
    <t>Sokol Počáply</t>
  </si>
  <si>
    <t>Požgayová Jana</t>
  </si>
  <si>
    <t>Svobodová Dana</t>
  </si>
  <si>
    <t>Zeidlerová Jarmila</t>
  </si>
  <si>
    <t>AVC/SNB</t>
  </si>
  <si>
    <t>Setínková Zuzana</t>
  </si>
  <si>
    <t>DKP</t>
  </si>
  <si>
    <t>Truhlářová Helena</t>
  </si>
  <si>
    <t>TJ Sokol Kobylisy</t>
  </si>
  <si>
    <t>Vlachynská Libuše</t>
  </si>
  <si>
    <t>Mališová Karla</t>
  </si>
  <si>
    <t>USK Praha</t>
  </si>
  <si>
    <t>Dolejšová Jitka</t>
  </si>
  <si>
    <t>Flieglová Alena</t>
  </si>
  <si>
    <t>Jobew Ondřej</t>
  </si>
  <si>
    <t>NHL</t>
  </si>
  <si>
    <t>Semerád Martin</t>
  </si>
  <si>
    <t>SPK Liberec</t>
  </si>
  <si>
    <t>Kubr Lukáš</t>
  </si>
  <si>
    <t>DeutschDavid</t>
  </si>
  <si>
    <t>Dolní Břežany</t>
  </si>
  <si>
    <t>Deutch Jan</t>
  </si>
  <si>
    <t>ASK Olympie Dolní Břežany</t>
  </si>
  <si>
    <t>Suchý Jan</t>
  </si>
  <si>
    <t>Durdová Michaela</t>
  </si>
  <si>
    <t>SK Jeseniova</t>
  </si>
  <si>
    <t>Kubrová Laura</t>
  </si>
  <si>
    <t>TJ Bohemians Praha</t>
  </si>
  <si>
    <t>Gololobovová Adéla</t>
  </si>
  <si>
    <t>Poborská Eliška</t>
  </si>
  <si>
    <t>Deutschová Kateřina</t>
  </si>
  <si>
    <t>ASK Slávia Praha</t>
  </si>
  <si>
    <t>Šmíd Tomáš</t>
  </si>
  <si>
    <t>AC Praha 1890</t>
  </si>
  <si>
    <t>HNHL</t>
  </si>
  <si>
    <t>Bednář Petr</t>
  </si>
  <si>
    <t>Praha 8</t>
  </si>
  <si>
    <t>Petrányi Radoslav</t>
  </si>
  <si>
    <t>NovéZámky</t>
  </si>
  <si>
    <t>Kubr Jaroslav 1990</t>
  </si>
  <si>
    <t>Polášek Miloslav</t>
  </si>
  <si>
    <t>Hybner Roman</t>
  </si>
  <si>
    <t>Running Mall</t>
  </si>
  <si>
    <t>Šandera Martin</t>
  </si>
  <si>
    <t>Oplatek Jiří</t>
  </si>
  <si>
    <t>Jobek Tomáš</t>
  </si>
  <si>
    <t>Nikl Richard</t>
  </si>
  <si>
    <t>Beránek Jan</t>
  </si>
  <si>
    <t>Mountain Access</t>
  </si>
  <si>
    <t>Clouseau Jacques</t>
  </si>
  <si>
    <t>Slácik Simeon</t>
  </si>
  <si>
    <t>Bradáč Jiří</t>
  </si>
  <si>
    <t>MPSV</t>
  </si>
  <si>
    <t>Kolář František</t>
  </si>
  <si>
    <t>Rysy</t>
  </si>
  <si>
    <t>Oberlander Jan</t>
  </si>
  <si>
    <t>Sokol Senohraby</t>
  </si>
  <si>
    <t>Polášek Jan Ferdinand</t>
  </si>
  <si>
    <t>VŠK MFF UK</t>
  </si>
  <si>
    <t>Hovorka Tomáš</t>
  </si>
  <si>
    <t>H.O.Boj</t>
  </si>
  <si>
    <t>Novák Lukáš</t>
  </si>
  <si>
    <t>AC Saké Kateřinky</t>
  </si>
  <si>
    <t>Machačka Jakub</t>
  </si>
  <si>
    <t>Slepička Pavel</t>
  </si>
  <si>
    <t>Slovák Dalibor</t>
  </si>
  <si>
    <t>Zacha Zbyněk</t>
  </si>
  <si>
    <t>FC PCP</t>
  </si>
  <si>
    <t>Fišer Jiří</t>
  </si>
  <si>
    <t>Slávia Praha</t>
  </si>
  <si>
    <t>Kulhavý Martin</t>
  </si>
  <si>
    <t>Chodov Praha</t>
  </si>
  <si>
    <t>Doucha Petr</t>
  </si>
  <si>
    <t>Roztoky</t>
  </si>
  <si>
    <t>Vaněk Pavel</t>
  </si>
  <si>
    <t>Schovánek Milan</t>
  </si>
  <si>
    <t>Živný Michal</t>
  </si>
  <si>
    <t>Stromovka</t>
  </si>
  <si>
    <t>SlabýJosef</t>
  </si>
  <si>
    <t>Sedlec prčice</t>
  </si>
  <si>
    <t>Jindra David</t>
  </si>
  <si>
    <t>BRID team</t>
  </si>
  <si>
    <t>Kubr Václav</t>
  </si>
  <si>
    <t>Doležal Jaromír</t>
  </si>
  <si>
    <t>Urban Josef</t>
  </si>
  <si>
    <t>Diviš Martin</t>
  </si>
  <si>
    <t>SNB Praha</t>
  </si>
  <si>
    <t>Minčev Ivan</t>
  </si>
  <si>
    <t>Holub Jaroslav</t>
  </si>
  <si>
    <t>Němev Miloš</t>
  </si>
  <si>
    <t>Kratochvíl Miroslav</t>
  </si>
  <si>
    <t>Sokol Hlubočepy</t>
  </si>
  <si>
    <t>Burián Zdeněk</t>
  </si>
  <si>
    <t>RožánekVladimír</t>
  </si>
  <si>
    <t xml:space="preserve">Černý Václav </t>
  </si>
  <si>
    <t>Šnajberk Jiří</t>
  </si>
  <si>
    <t>Válek Jan</t>
  </si>
  <si>
    <t>Praha 5</t>
  </si>
  <si>
    <t>Novotný Petr</t>
  </si>
  <si>
    <t>Immer Jaroslav</t>
  </si>
  <si>
    <t>HevVys in team</t>
  </si>
  <si>
    <t>Dolejš Radomír</t>
  </si>
  <si>
    <t>AVC/SABZO</t>
  </si>
  <si>
    <t>korekce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</si>
</sst>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;@"/>
    <numFmt numFmtId="165" formatCode="h:mm:ss.0;@"/>
    <numFmt numFmtId="166" formatCode="ss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21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4" fontId="1" fillId="0" borderId="0" xfId="0" applyNumberFormat="1" applyFont="1" applyProtection="1">
      <protection hidden="1"/>
    </xf>
    <xf numFmtId="0" fontId="0" fillId="0" borderId="0" xfId="0" applyNumberFormat="1" applyAlignment="1" applyProtection="1">
      <alignment horizontal="center"/>
      <protection hidden="1"/>
    </xf>
    <xf numFmtId="0" fontId="2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166" fontId="0" fillId="4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18"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164" formatCode="mm:ss.0;@"/>
    </dxf>
    <dxf>
      <alignment horizontal="center" vertical="center" textRotation="0" indent="0" justifyLastLine="0" shrinkToFit="0" readingOrder="0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font>
        <b/>
      </font>
      <numFmt numFmtId="164" formatCode="mm:ss.0;@"/>
      <protection locked="1" hidden="1"/>
    </dxf>
    <dxf>
      <numFmt numFmtId="165" formatCode="h:mm:ss.0;@"/>
      <protection locked="1" hidden="1"/>
    </dxf>
    <dxf>
      <numFmt numFmtId="165" formatCode="h:mm:ss.0;@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1:L127" totalsRowShown="0" headerRowDxfId="0" dataDxfId="17">
  <autoFilter ref="A1:L127"/>
  <sortState ref="A2:L127">
    <sortCondition ref="I2"/>
  </sortState>
  <tableColumns count="12">
    <tableColumn id="1" name="startovní číslo" dataDxfId="16"/>
    <tableColumn id="2" name="Jméno" dataDxfId="15"/>
    <tableColumn id="12" name="Ročník" dataDxfId="14"/>
    <tableColumn id="13" name="Oddíl" dataDxfId="13"/>
    <tableColumn id="14" name="Pohlaví M/Z" dataDxfId="12"/>
    <tableColumn id="3" name="Startovní čas" dataDxfId="11"/>
    <tableColumn id="4" name="čas v cíly" dataDxfId="10">
      <calculatedColumnFormula>VLOOKUP(Tabulka1[[#This Row],[startovní číslo]],Tabulka13[],2,0)+$O$1</calculatedColumnFormula>
    </tableColumn>
    <tableColumn id="5" name="výsledný čas" dataDxfId="9">
      <calculatedColumnFormula>IF(ISERROR(IF(Tabulka1[[#This Row],[čas v cíly]]="","",Tabulka1[[#This Row],[čas v cíly]]-Tabulka1[[#This Row],[Startovní čas]])),"",IF(Tabulka1[[#This Row],[čas v cíly]]="","",Tabulka1[[#This Row],[čas v cíly]]-Tabulka1[[#This Row],[Startovní čas]]))</calculatedColumnFormula>
    </tableColumn>
    <tableColumn id="9" name="Kategorie" dataDxfId="8">
      <calculatedColumnFormula>IF(Tabulka1[[#This Row],[Pohlaví M/Z]]="Z",VLOOKUP(Tabulka1[[#This Row],[Ročník]],Tabulka3[],2,0),VLOOKUP(Tabulka1[[#This Row],[Ročník]],Tabulka3[],3,0))</calculatedColumnFormula>
    </tableColumn>
    <tableColumn id="10" name="Pořadí v kategorii" dataDxfId="7">
      <calculatedColumnFormula>IF(Tabulka1[[#This Row],[výsledný čas]]="","",COUNTIFS(Tabulka1[Kategorie],Tabulka1[[#This Row],[Kategorie]],Tabulka1[výsledný čas],"&lt;"&amp;Tabulka1[[#This Row],[výsledný čas]],Tabulka1[výsledný čas],"&lt;&gt;")+1)</calculatedColumnFormula>
    </tableColumn>
    <tableColumn id="15" name="Celkové pořadí Muži/Ženy" dataDxfId="6">
      <calculatedColumnFormula>IF(Tabulka1[[#This Row],[výsledný čas]]="","",COUNTIFS(Tabulka1[Pohlaví M/Z],Tabulka1[[#This Row],[Pohlaví M/Z]],Tabulka1[výsledný čas],"&lt;"&amp;Tabulka1[[#This Row],[výsledný čas]],Tabulka1[výsledný čas],"&lt;&gt;")+1)</calculatedColumnFormula>
    </tableColumn>
    <tableColumn id="11" name="Celkové pořadí" dataDxfId="5">
      <calculatedColumnFormula>IF(ISERROR(RANK(Tabulka1[[#This Row],[výsledný čas]],Tabulka1[výsledný čas],1)),"",RANK(Tabulka1[[#This Row],[výsledný čas]],Tabulka1[výsledný čas],1))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13" displayName="Tabulka13" ref="B1:C127" totalsRowShown="0" headerRowDxfId="4">
  <autoFilter ref="B1:C127"/>
  <tableColumns count="2">
    <tableColumn id="1" name="startovní číslo"/>
    <tableColumn id="4" name="čas v cíly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1:C115" totalsRowShown="0">
  <autoFilter ref="A1:C115"/>
  <sortState ref="A2:C115">
    <sortCondition descending="1" ref="A2"/>
  </sortState>
  <tableColumns count="3">
    <tableColumn id="1" name="Ročník"/>
    <tableColumn id="2" name="Kategorie ženy" dataDxfId="2"/>
    <tableColumn id="3" name="Kategorie Muži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00B050"/>
  </sheetPr>
  <dimension ref="A1:O127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9.85546875" customWidth="1"/>
    <col min="2" max="2" width="20.42578125" customWidth="1"/>
    <col min="3" max="3" width="9.140625" bestFit="1" customWidth="1"/>
    <col min="4" max="4" width="25.28515625" bestFit="1" customWidth="1"/>
    <col min="5" max="5" width="9.28515625" customWidth="1"/>
    <col min="6" max="6" width="9.5703125" customWidth="1"/>
    <col min="7" max="7" width="10.85546875" customWidth="1"/>
    <col min="8" max="8" width="9.42578125" style="7" customWidth="1"/>
    <col min="9" max="9" width="11.42578125" customWidth="1"/>
    <col min="10" max="10" width="13.42578125" style="10" bestFit="1" customWidth="1"/>
    <col min="11" max="11" width="15.140625" bestFit="1" customWidth="1"/>
    <col min="12" max="12" width="12.7109375" bestFit="1" customWidth="1"/>
    <col min="14" max="14" width="12.28515625" bestFit="1" customWidth="1"/>
    <col min="15" max="15" width="4.5703125" bestFit="1" customWidth="1"/>
  </cols>
  <sheetData>
    <row r="1" spans="1:15" s="17" customFormat="1" ht="30" x14ac:dyDescent="0.25">
      <c r="A1" s="3" t="s">
        <v>1</v>
      </c>
      <c r="B1" s="3" t="s">
        <v>0</v>
      </c>
      <c r="C1" s="3" t="s">
        <v>8</v>
      </c>
      <c r="D1" s="3" t="s">
        <v>9</v>
      </c>
      <c r="E1" s="3" t="s">
        <v>24</v>
      </c>
      <c r="F1" s="3" t="s">
        <v>2</v>
      </c>
      <c r="G1" s="5" t="s">
        <v>3</v>
      </c>
      <c r="H1" s="6" t="s">
        <v>4</v>
      </c>
      <c r="I1" s="16" t="s">
        <v>5</v>
      </c>
      <c r="J1" s="8" t="s">
        <v>17</v>
      </c>
      <c r="K1" s="5" t="s">
        <v>23</v>
      </c>
      <c r="L1" s="5" t="s">
        <v>7</v>
      </c>
      <c r="N1" s="15" t="s">
        <v>235</v>
      </c>
      <c r="O1" s="18">
        <v>1.3888888888888889E-4</v>
      </c>
    </row>
    <row r="2" spans="1:15" x14ac:dyDescent="0.25">
      <c r="A2" s="10">
        <v>82</v>
      </c>
      <c r="B2" s="10" t="s">
        <v>161</v>
      </c>
      <c r="C2" s="10">
        <v>2003</v>
      </c>
      <c r="D2" s="10" t="s">
        <v>157</v>
      </c>
      <c r="E2" s="11" t="s">
        <v>32</v>
      </c>
      <c r="F2" s="12">
        <v>9.3749999999999997E-3</v>
      </c>
      <c r="G2" s="12">
        <f>VLOOKUP(Tabulka1[[#This Row],[startovní číslo]],Tabulka13[],2,0)+$O$1</f>
        <v>2.1018518518518516E-2</v>
      </c>
      <c r="H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1.1643518518518517E-2</v>
      </c>
      <c r="I2" s="14" t="str">
        <f>IF(Tabulka1[[#This Row],[Pohlaví M/Z]]="Z",VLOOKUP(Tabulka1[[#This Row],[Ročník]],Tabulka3[],2,0),VLOOKUP(Tabulka1[[#This Row],[Ročník]],Tabulka3[],3,0))</f>
        <v>Jky</v>
      </c>
      <c r="J2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2" s="9">
        <f>IF(Tabulka1[[#This Row],[výsledný čas]]="","",COUNTIFS(Tabulka1[Pohlaví M/Z],Tabulka1[[#This Row],[Pohlaví M/Z]],Tabulka1[výsledný čas],"&lt;"&amp;Tabulka1[[#This Row],[výsledný čas]],Tabulka1[výsledný čas],"&lt;&gt;")+1)</f>
        <v>3</v>
      </c>
      <c r="L2" s="9">
        <f>IF(ISERROR(RANK(Tabulka1[[#This Row],[výsledný čas]],Tabulka1[výsledný čas],1)),"",RANK(Tabulka1[[#This Row],[výsledný čas]],Tabulka1[výsledný čas],1))</f>
        <v>52</v>
      </c>
      <c r="M2" s="2"/>
      <c r="N2" s="2"/>
    </row>
    <row r="3" spans="1:15" x14ac:dyDescent="0.25">
      <c r="A3" s="10">
        <v>45</v>
      </c>
      <c r="B3" s="10" t="s">
        <v>158</v>
      </c>
      <c r="C3" s="10">
        <v>2001</v>
      </c>
      <c r="D3" s="10" t="s">
        <v>37</v>
      </c>
      <c r="E3" s="11" t="s">
        <v>32</v>
      </c>
      <c r="F3" s="12">
        <v>5.0925925925925904E-3</v>
      </c>
      <c r="G3" s="12">
        <f>VLOOKUP(Tabulka1[[#This Row],[startovní číslo]],Tabulka13[],2,0)+$O$1</f>
        <v>1.6840277777777777E-2</v>
      </c>
      <c r="H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1.1747685185185187E-2</v>
      </c>
      <c r="I3" s="14" t="str">
        <f>IF(Tabulka1[[#This Row],[Pohlaví M/Z]]="Z",VLOOKUP(Tabulka1[[#This Row],[Ročník]],Tabulka3[],2,0),VLOOKUP(Tabulka1[[#This Row],[Ročník]],Tabulka3[],3,0))</f>
        <v>Jky</v>
      </c>
      <c r="J3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3" s="9">
        <f>IF(Tabulka1[[#This Row],[výsledný čas]]="","",COUNTIFS(Tabulka1[Pohlaví M/Z],Tabulka1[[#This Row],[Pohlaví M/Z]],Tabulka1[výsledný čas],"&lt;"&amp;Tabulka1[[#This Row],[výsledný čas]],Tabulka1[výsledný čas],"&lt;&gt;")+1)</f>
        <v>5</v>
      </c>
      <c r="L3" s="9">
        <f>IF(ISERROR(RANK(Tabulka1[[#This Row],[výsledný čas]],Tabulka1[výsledný čas],1)),"",RANK(Tabulka1[[#This Row],[výsledný čas]],Tabulka1[výsledný čas],1))</f>
        <v>56</v>
      </c>
    </row>
    <row r="4" spans="1:15" x14ac:dyDescent="0.25">
      <c r="A4" s="10">
        <v>36</v>
      </c>
      <c r="B4" s="10" t="s">
        <v>156</v>
      </c>
      <c r="C4" s="10">
        <v>2003</v>
      </c>
      <c r="D4" s="10" t="s">
        <v>157</v>
      </c>
      <c r="E4" s="11" t="s">
        <v>32</v>
      </c>
      <c r="F4" s="12">
        <v>4.05092592592593E-3</v>
      </c>
      <c r="G4" s="12">
        <f>VLOOKUP(Tabulka1[[#This Row],[startovní číslo]],Tabulka13[],2,0)+$O$1</f>
        <v>1.7291666666666667E-2</v>
      </c>
      <c r="H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1.3240740740740737E-2</v>
      </c>
      <c r="I4" s="14" t="str">
        <f>IF(Tabulka1[[#This Row],[Pohlaví M/Z]]="Z",VLOOKUP(Tabulka1[[#This Row],[Ročník]],Tabulka3[],2,0),VLOOKUP(Tabulka1[[#This Row],[Ročník]],Tabulka3[],3,0))</f>
        <v>Jky</v>
      </c>
      <c r="J4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4" s="9">
        <f>IF(Tabulka1[[#This Row],[výsledný čas]]="","",COUNTIFS(Tabulka1[Pohlaví M/Z],Tabulka1[[#This Row],[Pohlaví M/Z]],Tabulka1[výsledný čas],"&lt;"&amp;Tabulka1[[#This Row],[výsledný čas]],Tabulka1[výsledný čas],"&lt;&gt;")+1)</f>
        <v>11</v>
      </c>
      <c r="L4" s="9">
        <f>IF(ISERROR(RANK(Tabulka1[[#This Row],[výsledný čas]],Tabulka1[výsledný čas],1)),"",RANK(Tabulka1[[#This Row],[výsledný čas]],Tabulka1[výsledný čas],1))</f>
        <v>80</v>
      </c>
    </row>
    <row r="5" spans="1:15" x14ac:dyDescent="0.25">
      <c r="A5" s="10">
        <v>54</v>
      </c>
      <c r="B5" s="10" t="s">
        <v>160</v>
      </c>
      <c r="C5" s="10">
        <v>2005</v>
      </c>
      <c r="D5" s="10" t="s">
        <v>159</v>
      </c>
      <c r="E5" s="11" t="s">
        <v>32</v>
      </c>
      <c r="F5" s="12">
        <v>6.1342592592592603E-3</v>
      </c>
      <c r="G5" s="12">
        <f>VLOOKUP(Tabulka1[[#This Row],[startovní číslo]],Tabulka13[],2,0)+$O$1</f>
        <v>2.2569444444444444E-2</v>
      </c>
      <c r="H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1.6435185185185185E-2</v>
      </c>
      <c r="I5" s="14" t="str">
        <f>IF(Tabulka1[[#This Row],[Pohlaví M/Z]]="Z",VLOOKUP(Tabulka1[[#This Row],[Ročník]],Tabulka3[],2,0),VLOOKUP(Tabulka1[[#This Row],[Ročník]],Tabulka3[],3,0))</f>
        <v>Jky</v>
      </c>
      <c r="J5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5" s="9">
        <f>IF(Tabulka1[[#This Row],[výsledný čas]]="","",COUNTIFS(Tabulka1[Pohlaví M/Z],Tabulka1[[#This Row],[Pohlaví M/Z]],Tabulka1[výsledný čas],"&lt;"&amp;Tabulka1[[#This Row],[výsledný čas]],Tabulka1[výsledný čas],"&lt;&gt;")+1)</f>
        <v>20</v>
      </c>
      <c r="L5" s="9">
        <f>IF(ISERROR(RANK(Tabulka1[[#This Row],[výsledný čas]],Tabulka1[výsledný čas],1)),"",RANK(Tabulka1[[#This Row],[výsledný čas]],Tabulka1[výsledný čas],1))</f>
        <v>113</v>
      </c>
    </row>
    <row r="6" spans="1:15" x14ac:dyDescent="0.25">
      <c r="A6" s="10">
        <v>90</v>
      </c>
      <c r="B6" s="10" t="s">
        <v>162</v>
      </c>
      <c r="C6" s="10">
        <v>2000</v>
      </c>
      <c r="D6" s="10" t="s">
        <v>163</v>
      </c>
      <c r="E6" s="11" t="s">
        <v>32</v>
      </c>
      <c r="F6" s="12">
        <v>1.0300925925925899E-2</v>
      </c>
      <c r="G6" s="12">
        <f>VLOOKUP(Tabulka1[[#This Row],[startovní číslo]],Tabulka13[],2,0)+$O$1</f>
        <v>2.7314814814814816E-2</v>
      </c>
      <c r="H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1.7013888888888919E-2</v>
      </c>
      <c r="I6" s="14" t="str">
        <f>IF(Tabulka1[[#This Row],[Pohlaví M/Z]]="Z",VLOOKUP(Tabulka1[[#This Row],[Ročník]],Tabulka3[],2,0),VLOOKUP(Tabulka1[[#This Row],[Ročník]],Tabulka3[],3,0))</f>
        <v>Jky</v>
      </c>
      <c r="J6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6" s="9">
        <f>IF(Tabulka1[[#This Row],[výsledný čas]]="","",COUNTIFS(Tabulka1[Pohlaví M/Z],Tabulka1[[#This Row],[Pohlaví M/Z]],Tabulka1[výsledný čas],"&lt;"&amp;Tabulka1[[#This Row],[výsledný čas]],Tabulka1[výsledný čas],"&lt;&gt;")+1)</f>
        <v>22</v>
      </c>
      <c r="L6" s="9">
        <f>IF(ISERROR(RANK(Tabulka1[[#This Row],[výsledný čas]],Tabulka1[výsledný čas],1)),"",RANK(Tabulka1[[#This Row],[výsledný čas]],Tabulka1[výsledný čas],1))</f>
        <v>117</v>
      </c>
    </row>
    <row r="7" spans="1:15" x14ac:dyDescent="0.25">
      <c r="A7" s="10">
        <v>21</v>
      </c>
      <c r="B7" s="10" t="s">
        <v>148</v>
      </c>
      <c r="C7" s="10">
        <v>1999</v>
      </c>
      <c r="D7" s="10" t="s">
        <v>149</v>
      </c>
      <c r="E7" s="11" t="s">
        <v>27</v>
      </c>
      <c r="F7" s="12">
        <v>2.3148148148148099E-3</v>
      </c>
      <c r="G7" s="12">
        <f>VLOOKUP(Tabulka1[[#This Row],[startovní číslo]],Tabulka13[],2,0)+$O$1</f>
        <v>1.142361111111111E-2</v>
      </c>
      <c r="H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9.1087962962963006E-3</v>
      </c>
      <c r="I7" s="14" t="str">
        <f>IF(Tabulka1[[#This Row],[Pohlaví M/Z]]="Z",VLOOKUP(Tabulka1[[#This Row],[Ročník]],Tabulka3[],2,0),VLOOKUP(Tabulka1[[#This Row],[Ročník]],Tabulka3[],3,0))</f>
        <v>Jri</v>
      </c>
      <c r="J7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7" s="9">
        <f>IF(Tabulka1[[#This Row],[výsledný čas]]="","",COUNTIFS(Tabulka1[Pohlaví M/Z],Tabulka1[[#This Row],[Pohlaví M/Z]],Tabulka1[výsledný čas],"&lt;"&amp;Tabulka1[[#This Row],[výsledný čas]],Tabulka1[výsledný čas],"&lt;&gt;")+1)</f>
        <v>4</v>
      </c>
      <c r="L7" s="9">
        <f>IF(ISERROR(RANK(Tabulka1[[#This Row],[výsledný čas]],Tabulka1[výsledný čas],1)),"",RANK(Tabulka1[[#This Row],[výsledný čas]],Tabulka1[výsledný čas],1))</f>
        <v>4</v>
      </c>
    </row>
    <row r="8" spans="1:15" x14ac:dyDescent="0.25">
      <c r="A8" s="10">
        <v>14</v>
      </c>
      <c r="B8" s="10" t="s">
        <v>146</v>
      </c>
      <c r="C8" s="10">
        <v>1996</v>
      </c>
      <c r="D8" s="10" t="s">
        <v>147</v>
      </c>
      <c r="E8" s="11" t="s">
        <v>27</v>
      </c>
      <c r="F8" s="12">
        <v>1.5046296296296301E-3</v>
      </c>
      <c r="G8" s="12">
        <f>VLOOKUP(Tabulka1[[#This Row],[startovní číslo]],Tabulka13[],2,0)+$O$1</f>
        <v>1.2407407407407407E-2</v>
      </c>
      <c r="H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1.0902777777777777E-2</v>
      </c>
      <c r="I8" s="14" t="str">
        <f>IF(Tabulka1[[#This Row],[Pohlaví M/Z]]="Z",VLOOKUP(Tabulka1[[#This Row],[Ročník]],Tabulka3[],2,0),VLOOKUP(Tabulka1[[#This Row],[Ročník]],Tabulka3[],3,0))</f>
        <v>Jri</v>
      </c>
      <c r="J8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8" s="9">
        <f>IF(Tabulka1[[#This Row],[výsledný čas]]="","",COUNTIFS(Tabulka1[Pohlaví M/Z],Tabulka1[[#This Row],[Pohlaví M/Z]],Tabulka1[výsledný čas],"&lt;"&amp;Tabulka1[[#This Row],[výsledný čas]],Tabulka1[výsledný čas],"&lt;&gt;")+1)</f>
        <v>30</v>
      </c>
      <c r="L8" s="9">
        <f>IF(ISERROR(RANK(Tabulka1[[#This Row],[výsledný čas]],Tabulka1[výsledný čas],1)),"",RANK(Tabulka1[[#This Row],[výsledný čas]],Tabulka1[výsledný čas],1))</f>
        <v>31</v>
      </c>
    </row>
    <row r="9" spans="1:15" x14ac:dyDescent="0.25">
      <c r="A9" s="10">
        <v>96</v>
      </c>
      <c r="B9" s="10" t="s">
        <v>153</v>
      </c>
      <c r="C9" s="10">
        <v>1995</v>
      </c>
      <c r="D9" s="10" t="s">
        <v>154</v>
      </c>
      <c r="E9" s="11" t="s">
        <v>27</v>
      </c>
      <c r="F9" s="12">
        <v>1.0763888888888899E-2</v>
      </c>
      <c r="G9" s="12">
        <f>VLOOKUP(Tabulka1[[#This Row],[startovní číslo]],Tabulka13[],2,0)+$O$1</f>
        <v>2.1817129629629627E-2</v>
      </c>
      <c r="H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1.1053240740740728E-2</v>
      </c>
      <c r="I9" s="14" t="str">
        <f>IF(Tabulka1[[#This Row],[Pohlaví M/Z]]="Z",VLOOKUP(Tabulka1[[#This Row],[Ročník]],Tabulka3[],2,0),VLOOKUP(Tabulka1[[#This Row],[Ročník]],Tabulka3[],3,0))</f>
        <v>Jri</v>
      </c>
      <c r="J9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9" s="9">
        <f>IF(Tabulka1[[#This Row],[výsledný čas]]="","",COUNTIFS(Tabulka1[Pohlaví M/Z],Tabulka1[[#This Row],[Pohlaví M/Z]],Tabulka1[výsledný čas],"&lt;"&amp;Tabulka1[[#This Row],[výsledný čas]],Tabulka1[výsledný čas],"&lt;&gt;")+1)</f>
        <v>32</v>
      </c>
      <c r="L9" s="9">
        <f>IF(ISERROR(RANK(Tabulka1[[#This Row],[výsledný čas]],Tabulka1[výsledný čas],1)),"",RANK(Tabulka1[[#This Row],[výsledný čas]],Tabulka1[výsledný čas],1))</f>
        <v>33</v>
      </c>
    </row>
    <row r="10" spans="1:15" x14ac:dyDescent="0.25">
      <c r="A10" s="10">
        <v>94</v>
      </c>
      <c r="B10" s="10" t="s">
        <v>151</v>
      </c>
      <c r="C10" s="10">
        <v>1997</v>
      </c>
      <c r="D10" s="10" t="s">
        <v>152</v>
      </c>
      <c r="E10" s="11" t="s">
        <v>27</v>
      </c>
      <c r="F10" s="12">
        <v>1.0648148148148099E-2</v>
      </c>
      <c r="G10" s="12">
        <f>VLOOKUP(Tabulka1[[#This Row],[startovní číslo]],Tabulka13[],2,0)+$O$1</f>
        <v>2.2222222222222223E-2</v>
      </c>
      <c r="H1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1.1574074074074124E-2</v>
      </c>
      <c r="I10" s="14" t="str">
        <f>IF(Tabulka1[[#This Row],[Pohlaví M/Z]]="Z",VLOOKUP(Tabulka1[[#This Row],[Ročník]],Tabulka3[],2,0),VLOOKUP(Tabulka1[[#This Row],[Ročník]],Tabulka3[],3,0))</f>
        <v>Jri</v>
      </c>
      <c r="J10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0" s="9">
        <f>IF(Tabulka1[[#This Row],[výsledný čas]]="","",COUNTIFS(Tabulka1[Pohlaví M/Z],Tabulka1[[#This Row],[Pohlaví M/Z]],Tabulka1[výsledný čas],"&lt;"&amp;Tabulka1[[#This Row],[výsledný čas]],Tabulka1[výsledný čas],"&lt;&gt;")+1)</f>
        <v>48</v>
      </c>
      <c r="L10" s="9">
        <f>IF(ISERROR(RANK(Tabulka1[[#This Row],[výsledný čas]],Tabulka1[výsledný čas],1)),"",RANK(Tabulka1[[#This Row],[výsledný čas]],Tabulka1[výsledný čas],1))</f>
        <v>50</v>
      </c>
    </row>
    <row r="11" spans="1:15" x14ac:dyDescent="0.25">
      <c r="A11" s="10">
        <v>46</v>
      </c>
      <c r="B11" s="10" t="s">
        <v>150</v>
      </c>
      <c r="C11" s="10">
        <v>2004</v>
      </c>
      <c r="D11" s="10" t="s">
        <v>37</v>
      </c>
      <c r="E11" s="11" t="s">
        <v>27</v>
      </c>
      <c r="F11" s="12">
        <v>5.2083333333333296E-3</v>
      </c>
      <c r="G11" s="12">
        <f>VLOOKUP(Tabulka1[[#This Row],[startovní číslo]],Tabulka13[],2,0)+$O$1</f>
        <v>1.6886574074074075E-2</v>
      </c>
      <c r="H1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1.1678240740740746E-2</v>
      </c>
      <c r="I11" s="14" t="str">
        <f>IF(Tabulka1[[#This Row],[Pohlaví M/Z]]="Z",VLOOKUP(Tabulka1[[#This Row],[Ročník]],Tabulka3[],2,0),VLOOKUP(Tabulka1[[#This Row],[Ročník]],Tabulka3[],3,0))</f>
        <v>Jri</v>
      </c>
      <c r="J11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1" s="9">
        <f>IF(Tabulka1[[#This Row],[výsledný čas]]="","",COUNTIFS(Tabulka1[Pohlaví M/Z],Tabulka1[[#This Row],[Pohlaví M/Z]],Tabulka1[výsledný čas],"&lt;"&amp;Tabulka1[[#This Row],[výsledný čas]],Tabulka1[výsledný čas],"&lt;&gt;")+1)</f>
        <v>50</v>
      </c>
      <c r="L11" s="9">
        <f>IF(ISERROR(RANK(Tabulka1[[#This Row],[výsledný čas]],Tabulka1[výsledný čas],1)),"",RANK(Tabulka1[[#This Row],[výsledný čas]],Tabulka1[výsledný čas],1))</f>
        <v>54</v>
      </c>
    </row>
    <row r="12" spans="1:15" x14ac:dyDescent="0.25">
      <c r="A12" s="10">
        <v>98</v>
      </c>
      <c r="B12" s="10" t="s">
        <v>155</v>
      </c>
      <c r="C12" s="10">
        <v>1997</v>
      </c>
      <c r="D12" s="10" t="s">
        <v>152</v>
      </c>
      <c r="E12" s="11" t="s">
        <v>27</v>
      </c>
      <c r="F12" s="12">
        <v>1.09953703703704E-2</v>
      </c>
      <c r="G12" s="12">
        <f>VLOOKUP(Tabulka1[[#This Row],[startovní číslo]],Tabulka13[],2,0)+$O$1</f>
        <v>2.4641203703703703E-2</v>
      </c>
      <c r="H1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1.3645833333333303E-2</v>
      </c>
      <c r="I12" s="14" t="str">
        <f>IF(Tabulka1[[#This Row],[Pohlaví M/Z]]="Z",VLOOKUP(Tabulka1[[#This Row],[Ročník]],Tabulka3[],2,0),VLOOKUP(Tabulka1[[#This Row],[Ročník]],Tabulka3[],3,0))</f>
        <v>Jri</v>
      </c>
      <c r="J12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12" s="9">
        <f>IF(Tabulka1[[#This Row],[výsledný čas]]="","",COUNTIFS(Tabulka1[Pohlaví M/Z],Tabulka1[[#This Row],[Pohlaví M/Z]],Tabulka1[výsledný čas],"&lt;"&amp;Tabulka1[[#This Row],[výsledný čas]],Tabulka1[výsledný čas],"&lt;&gt;")+1)</f>
        <v>75</v>
      </c>
      <c r="L12" s="9">
        <f>IF(ISERROR(RANK(Tabulka1[[#This Row],[výsledný čas]],Tabulka1[výsledný čas],1)),"",RANK(Tabulka1[[#This Row],[výsledný čas]],Tabulka1[výsledný čas],1))</f>
        <v>87</v>
      </c>
    </row>
    <row r="13" spans="1:15" x14ac:dyDescent="0.25">
      <c r="A13" s="10">
        <v>114</v>
      </c>
      <c r="B13" s="10" t="s">
        <v>197</v>
      </c>
      <c r="C13" s="10">
        <v>1984</v>
      </c>
      <c r="D13" s="10" t="s">
        <v>128</v>
      </c>
      <c r="E13" s="11" t="s">
        <v>27</v>
      </c>
      <c r="F13" s="12">
        <v>1.2847222222222201E-2</v>
      </c>
      <c r="G13" s="12">
        <f>VLOOKUP(Tabulka1[[#This Row],[startovní číslo]],Tabulka13[],2,0)+$O$1</f>
        <v>2.1516203703703708E-2</v>
      </c>
      <c r="H1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8.6689814814815067E-3</v>
      </c>
      <c r="I13" s="14" t="str">
        <f>IF(Tabulka1[[#This Row],[Pohlaví M/Z]]="Z",VLOOKUP(Tabulka1[[#This Row],[Ročník]],Tabulka3[],2,0),VLOOKUP(Tabulka1[[#This Row],[Ročník]],Tabulka3[],3,0))</f>
        <v>M20</v>
      </c>
      <c r="J13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13" s="9">
        <f>IF(Tabulka1[[#This Row],[výsledný čas]]="","",COUNTIFS(Tabulka1[Pohlaví M/Z],Tabulka1[[#This Row],[Pohlaví M/Z]],Tabulka1[výsledný čas],"&lt;"&amp;Tabulka1[[#This Row],[výsledný čas]],Tabulka1[výsledný čas],"&lt;&gt;")+1)</f>
        <v>1</v>
      </c>
      <c r="L13" s="9">
        <f>IF(ISERROR(RANK(Tabulka1[[#This Row],[výsledný čas]],Tabulka1[výsledný čas],1)),"",RANK(Tabulka1[[#This Row],[výsledný čas]],Tabulka1[výsledný čas],1))</f>
        <v>1</v>
      </c>
    </row>
    <row r="14" spans="1:15" x14ac:dyDescent="0.25">
      <c r="A14" s="10">
        <v>3</v>
      </c>
      <c r="B14" s="10" t="s">
        <v>33</v>
      </c>
      <c r="C14" s="10">
        <v>1983</v>
      </c>
      <c r="D14" s="10" t="s">
        <v>34</v>
      </c>
      <c r="E14" s="11" t="s">
        <v>27</v>
      </c>
      <c r="F14" s="12">
        <v>2.31481481481481E-4</v>
      </c>
      <c r="G14" s="12">
        <f>VLOOKUP(Tabulka1[[#This Row],[startovní číslo]],Tabulka13[],2,0)+$O$1</f>
        <v>8.9699074074074056E-3</v>
      </c>
      <c r="H1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8.7384259259259238E-3</v>
      </c>
      <c r="I14" s="14" t="str">
        <f>IF(Tabulka1[[#This Row],[Pohlaví M/Z]]="Z",VLOOKUP(Tabulka1[[#This Row],[Ročník]],Tabulka3[],2,0),VLOOKUP(Tabulka1[[#This Row],[Ročník]],Tabulka3[],3,0))</f>
        <v>M20</v>
      </c>
      <c r="J14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14" s="9">
        <f>IF(Tabulka1[[#This Row],[výsledný čas]]="","",COUNTIFS(Tabulka1[Pohlaví M/Z],Tabulka1[[#This Row],[Pohlaví M/Z]],Tabulka1[výsledný čas],"&lt;"&amp;Tabulka1[[#This Row],[výsledný čas]],Tabulka1[výsledný čas],"&lt;&gt;")+1)</f>
        <v>2</v>
      </c>
      <c r="L14" s="9">
        <f>IF(ISERROR(RANK(Tabulka1[[#This Row],[výsledný čas]],Tabulka1[výsledný čas],1)),"",RANK(Tabulka1[[#This Row],[výsledný čas]],Tabulka1[výsledný čas],1))</f>
        <v>2</v>
      </c>
    </row>
    <row r="15" spans="1:15" x14ac:dyDescent="0.25">
      <c r="A15" s="10">
        <v>106</v>
      </c>
      <c r="B15" s="10" t="s">
        <v>189</v>
      </c>
      <c r="C15" s="10">
        <v>1988</v>
      </c>
      <c r="D15" s="10" t="s">
        <v>190</v>
      </c>
      <c r="E15" s="11" t="s">
        <v>27</v>
      </c>
      <c r="F15" s="12">
        <v>1.19212962962963E-2</v>
      </c>
      <c r="G15" s="12">
        <f>VLOOKUP(Tabulka1[[#This Row],[startovní číslo]],Tabulka13[],2,0)+$O$1</f>
        <v>2.1192129629629634E-2</v>
      </c>
      <c r="H1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9.2708333333333341E-3</v>
      </c>
      <c r="I15" s="14" t="str">
        <f>IF(Tabulka1[[#This Row],[Pohlaví M/Z]]="Z",VLOOKUP(Tabulka1[[#This Row],[Ročník]],Tabulka3[],2,0),VLOOKUP(Tabulka1[[#This Row],[Ročník]],Tabulka3[],3,0))</f>
        <v>M20</v>
      </c>
      <c r="J15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15" s="9">
        <f>IF(Tabulka1[[#This Row],[výsledný čas]]="","",COUNTIFS(Tabulka1[Pohlaví M/Z],Tabulka1[[#This Row],[Pohlaví M/Z]],Tabulka1[výsledný čas],"&lt;"&amp;Tabulka1[[#This Row],[výsledný čas]],Tabulka1[výsledný čas],"&lt;&gt;")+1)</f>
        <v>5</v>
      </c>
      <c r="L15" s="9">
        <f>IF(ISERROR(RANK(Tabulka1[[#This Row],[výsledný čas]],Tabulka1[výsledný čas],1)),"",RANK(Tabulka1[[#This Row],[výsledný čas]],Tabulka1[výsledný čas],1))</f>
        <v>5</v>
      </c>
    </row>
    <row r="16" spans="1:15" x14ac:dyDescent="0.25">
      <c r="A16" s="10">
        <v>93</v>
      </c>
      <c r="B16" s="10" t="s">
        <v>179</v>
      </c>
      <c r="C16" s="10">
        <v>1988</v>
      </c>
      <c r="D16" s="10" t="s">
        <v>180</v>
      </c>
      <c r="E16" s="11" t="s">
        <v>27</v>
      </c>
      <c r="F16" s="12">
        <v>1.42361111111111E-2</v>
      </c>
      <c r="G16" s="12">
        <f>VLOOKUP(Tabulka1[[#This Row],[startovní číslo]],Tabulka13[],2,0)+$O$1</f>
        <v>2.3888888888888894E-2</v>
      </c>
      <c r="H1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9.6527777777777931E-3</v>
      </c>
      <c r="I16" s="14" t="str">
        <f>IF(Tabulka1[[#This Row],[Pohlaví M/Z]]="Z",VLOOKUP(Tabulka1[[#This Row],[Ročník]],Tabulka3[],2,0),VLOOKUP(Tabulka1[[#This Row],[Ročník]],Tabulka3[],3,0))</f>
        <v>M20</v>
      </c>
      <c r="J16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6" s="9">
        <f>IF(Tabulka1[[#This Row],[výsledný čas]]="","",COUNTIFS(Tabulka1[Pohlaví M/Z],Tabulka1[[#This Row],[Pohlaví M/Z]],Tabulka1[výsledný čas],"&lt;"&amp;Tabulka1[[#This Row],[výsledný čas]],Tabulka1[výsledný čas],"&lt;&gt;")+1)</f>
        <v>9</v>
      </c>
      <c r="L16" s="9">
        <f>IF(ISERROR(RANK(Tabulka1[[#This Row],[výsledný čas]],Tabulka1[výsledný čas],1)),"",RANK(Tabulka1[[#This Row],[výsledný čas]],Tabulka1[výsledný čas],1))</f>
        <v>9</v>
      </c>
    </row>
    <row r="17" spans="1:12" x14ac:dyDescent="0.25">
      <c r="A17" s="10">
        <v>108</v>
      </c>
      <c r="B17" s="10" t="s">
        <v>191</v>
      </c>
      <c r="C17" s="10">
        <v>1983</v>
      </c>
      <c r="D17" s="10" t="s">
        <v>192</v>
      </c>
      <c r="E17" s="11" t="s">
        <v>27</v>
      </c>
      <c r="F17" s="12">
        <v>1.2152777777777801E-2</v>
      </c>
      <c r="G17" s="12">
        <f>VLOOKUP(Tabulka1[[#This Row],[startovní číslo]],Tabulka13[],2,0)+$O$1</f>
        <v>2.1921296296296296E-2</v>
      </c>
      <c r="H1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9.7685185185184958E-3</v>
      </c>
      <c r="I17" s="14" t="str">
        <f>IF(Tabulka1[[#This Row],[Pohlaví M/Z]]="Z",VLOOKUP(Tabulka1[[#This Row],[Ročník]],Tabulka3[],2,0),VLOOKUP(Tabulka1[[#This Row],[Ročník]],Tabulka3[],3,0))</f>
        <v>M20</v>
      </c>
      <c r="J17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7" s="9">
        <f>IF(Tabulka1[[#This Row],[výsledný čas]]="","",COUNTIFS(Tabulka1[Pohlaví M/Z],Tabulka1[[#This Row],[Pohlaví M/Z]],Tabulka1[výsledný čas],"&lt;"&amp;Tabulka1[[#This Row],[výsledný čas]],Tabulka1[výsledný čas],"&lt;&gt;")+1)</f>
        <v>11</v>
      </c>
      <c r="L17" s="9">
        <f>IF(ISERROR(RANK(Tabulka1[[#This Row],[výsledný čas]],Tabulka1[výsledný čas],1)),"",RANK(Tabulka1[[#This Row],[výsledný čas]],Tabulka1[výsledný čas],1))</f>
        <v>11</v>
      </c>
    </row>
    <row r="18" spans="1:12" x14ac:dyDescent="0.25">
      <c r="A18" s="10">
        <v>109</v>
      </c>
      <c r="B18" s="10" t="s">
        <v>193</v>
      </c>
      <c r="C18" s="10">
        <v>1982</v>
      </c>
      <c r="D18" s="10" t="s">
        <v>194</v>
      </c>
      <c r="E18" s="11" t="s">
        <v>27</v>
      </c>
      <c r="F18" s="12">
        <v>1.22685185185185E-2</v>
      </c>
      <c r="G18" s="12">
        <f>VLOOKUP(Tabulka1[[#This Row],[startovní číslo]],Tabulka13[],2,0)+$O$1</f>
        <v>2.2430555555555558E-2</v>
      </c>
      <c r="H1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1.0162037037037058E-2</v>
      </c>
      <c r="I18" s="14" t="str">
        <f>IF(Tabulka1[[#This Row],[Pohlaví M/Z]]="Z",VLOOKUP(Tabulka1[[#This Row],[Ročník]],Tabulka3[],2,0),VLOOKUP(Tabulka1[[#This Row],[Ročník]],Tabulka3[],3,0))</f>
        <v>M20</v>
      </c>
      <c r="J18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18" s="9">
        <f>IF(Tabulka1[[#This Row],[výsledný čas]]="","",COUNTIFS(Tabulka1[Pohlaví M/Z],Tabulka1[[#This Row],[Pohlaví M/Z]],Tabulka1[výsledný čas],"&lt;"&amp;Tabulka1[[#This Row],[výsledný čas]],Tabulka1[výsledný čas],"&lt;&gt;")+1)</f>
        <v>13</v>
      </c>
      <c r="L18" s="9">
        <f>IF(ISERROR(RANK(Tabulka1[[#This Row],[výsledný čas]],Tabulka1[výsledný čas],1)),"",RANK(Tabulka1[[#This Row],[výsledný čas]],Tabulka1[výsledný čas],1))</f>
        <v>13</v>
      </c>
    </row>
    <row r="19" spans="1:12" x14ac:dyDescent="0.25">
      <c r="A19" s="10">
        <v>81</v>
      </c>
      <c r="B19" s="10" t="s">
        <v>178</v>
      </c>
      <c r="C19" s="10">
        <v>1987</v>
      </c>
      <c r="D19" s="10" t="s">
        <v>76</v>
      </c>
      <c r="E19" s="11" t="s">
        <v>27</v>
      </c>
      <c r="F19" s="12">
        <v>9.2592592592592605E-3</v>
      </c>
      <c r="G19" s="12">
        <f>VLOOKUP(Tabulka1[[#This Row],[startovní číslo]],Tabulka13[],2,0)+$O$1</f>
        <v>1.9594907407407408E-2</v>
      </c>
      <c r="H1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1.0335648148148148E-2</v>
      </c>
      <c r="I19" s="14" t="str">
        <f>IF(Tabulka1[[#This Row],[Pohlaví M/Z]]="Z",VLOOKUP(Tabulka1[[#This Row],[Ročník]],Tabulka3[],2,0),VLOOKUP(Tabulka1[[#This Row],[Ročník]],Tabulka3[],3,0))</f>
        <v>M20</v>
      </c>
      <c r="J19" s="9">
        <f>IF(Tabulka1[[#This Row],[výsledný čas]]="","",COUNTIFS(Tabulka1[Kategorie],Tabulka1[[#This Row],[Kategorie]],Tabulka1[výsledný čas],"&lt;"&amp;Tabulka1[[#This Row],[výsledný čas]],Tabulka1[výsledný čas],"&lt;&gt;")+1)</f>
        <v>7</v>
      </c>
      <c r="K19" s="9">
        <f>IF(Tabulka1[[#This Row],[výsledný čas]]="","",COUNTIFS(Tabulka1[Pohlaví M/Z],Tabulka1[[#This Row],[Pohlaví M/Z]],Tabulka1[výsledný čas],"&lt;"&amp;Tabulka1[[#This Row],[výsledný čas]],Tabulka1[výsledný čas],"&lt;&gt;")+1)</f>
        <v>16</v>
      </c>
      <c r="L19" s="9">
        <f>IF(ISERROR(RANK(Tabulka1[[#This Row],[výsledný čas]],Tabulka1[výsledný čas],1)),"",RANK(Tabulka1[[#This Row],[výsledný čas]],Tabulka1[výsledný čas],1))</f>
        <v>16</v>
      </c>
    </row>
    <row r="20" spans="1:12" x14ac:dyDescent="0.25">
      <c r="A20" s="10">
        <v>105</v>
      </c>
      <c r="B20" s="10" t="s">
        <v>187</v>
      </c>
      <c r="C20" s="10">
        <v>1975</v>
      </c>
      <c r="D20" s="10" t="s">
        <v>188</v>
      </c>
      <c r="E20" s="11" t="s">
        <v>27</v>
      </c>
      <c r="F20" s="12">
        <v>1.18055555555556E-2</v>
      </c>
      <c r="G20" s="12">
        <f>VLOOKUP(Tabulka1[[#This Row],[startovní číslo]],Tabulka13[],2,0)+$O$1</f>
        <v>2.2256944444444447E-2</v>
      </c>
      <c r="H2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1.0451388888888847E-2</v>
      </c>
      <c r="I20" s="14" t="str">
        <f>IF(Tabulka1[[#This Row],[Pohlaví M/Z]]="Z",VLOOKUP(Tabulka1[[#This Row],[Ročník]],Tabulka3[],2,0),VLOOKUP(Tabulka1[[#This Row],[Ročník]],Tabulka3[],3,0))</f>
        <v>M20</v>
      </c>
      <c r="J20" s="9">
        <f>IF(Tabulka1[[#This Row],[výsledný čas]]="","",COUNTIFS(Tabulka1[Kategorie],Tabulka1[[#This Row],[Kategorie]],Tabulka1[výsledný čas],"&lt;"&amp;Tabulka1[[#This Row],[výsledný čas]],Tabulka1[výsledný čas],"&lt;&gt;")+1)</f>
        <v>8</v>
      </c>
      <c r="K20" s="9">
        <f>IF(Tabulka1[[#This Row],[výsledný čas]]="","",COUNTIFS(Tabulka1[Pohlaví M/Z],Tabulka1[[#This Row],[Pohlaví M/Z]],Tabulka1[výsledný čas],"&lt;"&amp;Tabulka1[[#This Row],[výsledný čas]],Tabulka1[výsledný čas],"&lt;&gt;")+1)</f>
        <v>17</v>
      </c>
      <c r="L20" s="9">
        <f>IF(ISERROR(RANK(Tabulka1[[#This Row],[výsledný čas]],Tabulka1[výsledný čas],1)),"",RANK(Tabulka1[[#This Row],[výsledný čas]],Tabulka1[výsledný čas],1))</f>
        <v>17</v>
      </c>
    </row>
    <row r="21" spans="1:12" x14ac:dyDescent="0.25">
      <c r="A21" s="10">
        <v>118</v>
      </c>
      <c r="B21" s="10" t="s">
        <v>198</v>
      </c>
      <c r="C21" s="10">
        <v>1981</v>
      </c>
      <c r="D21" s="10" t="s">
        <v>199</v>
      </c>
      <c r="E21" s="11" t="s">
        <v>27</v>
      </c>
      <c r="F21" s="12">
        <v>1.3310185185185199E-2</v>
      </c>
      <c r="G21" s="12">
        <f>VLOOKUP(Tabulka1[[#This Row],[startovní číslo]],Tabulka13[],2,0)+$O$1</f>
        <v>2.3831018518518519E-2</v>
      </c>
      <c r="H2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1.052083333333332E-2</v>
      </c>
      <c r="I21" s="14" t="str">
        <f>IF(Tabulka1[[#This Row],[Pohlaví M/Z]]="Z",VLOOKUP(Tabulka1[[#This Row],[Ročník]],Tabulka3[],2,0),VLOOKUP(Tabulka1[[#This Row],[Ročník]],Tabulka3[],3,0))</f>
        <v>M20</v>
      </c>
      <c r="J21" s="9">
        <f>IF(Tabulka1[[#This Row],[výsledný čas]]="","",COUNTIFS(Tabulka1[Kategorie],Tabulka1[[#This Row],[Kategorie]],Tabulka1[výsledný čas],"&lt;"&amp;Tabulka1[[#This Row],[výsledný čas]],Tabulka1[výsledný čas],"&lt;&gt;")+1)</f>
        <v>9</v>
      </c>
      <c r="K21" s="9">
        <f>IF(Tabulka1[[#This Row],[výsledný čas]]="","",COUNTIFS(Tabulka1[Pohlaví M/Z],Tabulka1[[#This Row],[Pohlaví M/Z]],Tabulka1[výsledný čas],"&lt;"&amp;Tabulka1[[#This Row],[výsledný čas]],Tabulka1[výsledný čas],"&lt;&gt;")+1)</f>
        <v>20</v>
      </c>
      <c r="L21" s="9">
        <f>IF(ISERROR(RANK(Tabulka1[[#This Row],[výsledný čas]],Tabulka1[výsledný čas],1)),"",RANK(Tabulka1[[#This Row],[výsledný čas]],Tabulka1[výsledný čas],1))</f>
        <v>20</v>
      </c>
    </row>
    <row r="22" spans="1:12" x14ac:dyDescent="0.25">
      <c r="A22" s="10">
        <v>99</v>
      </c>
      <c r="B22" s="10" t="s">
        <v>183</v>
      </c>
      <c r="C22" s="10">
        <v>1982</v>
      </c>
      <c r="D22" s="10" t="s">
        <v>184</v>
      </c>
      <c r="E22" s="11" t="s">
        <v>27</v>
      </c>
      <c r="F22" s="12">
        <v>1.1111111111111099E-2</v>
      </c>
      <c r="G22" s="12">
        <f>VLOOKUP(Tabulka1[[#This Row],[startovní číslo]],Tabulka13[],2,0)+$O$1</f>
        <v>2.1655092592592594E-2</v>
      </c>
      <c r="H2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1.0543981481481494E-2</v>
      </c>
      <c r="I22" s="14" t="str">
        <f>IF(Tabulka1[[#This Row],[Pohlaví M/Z]]="Z",VLOOKUP(Tabulka1[[#This Row],[Ročník]],Tabulka3[],2,0),VLOOKUP(Tabulka1[[#This Row],[Ročník]],Tabulka3[],3,0))</f>
        <v>M20</v>
      </c>
      <c r="J22" s="9">
        <f>IF(Tabulka1[[#This Row],[výsledný čas]]="","",COUNTIFS(Tabulka1[Kategorie],Tabulka1[[#This Row],[Kategorie]],Tabulka1[výsledný čas],"&lt;"&amp;Tabulka1[[#This Row],[výsledný čas]],Tabulka1[výsledný čas],"&lt;&gt;")+1)</f>
        <v>10</v>
      </c>
      <c r="K22" s="9">
        <f>IF(Tabulka1[[#This Row],[výsledný čas]]="","",COUNTIFS(Tabulka1[Pohlaví M/Z],Tabulka1[[#This Row],[Pohlaví M/Z]],Tabulka1[výsledný čas],"&lt;"&amp;Tabulka1[[#This Row],[výsledný čas]],Tabulka1[výsledný čas],"&lt;&gt;")+1)</f>
        <v>21</v>
      </c>
      <c r="L22" s="9">
        <f>IF(ISERROR(RANK(Tabulka1[[#This Row],[výsledný čas]],Tabulka1[výsledný čas],1)),"",RANK(Tabulka1[[#This Row],[výsledný čas]],Tabulka1[výsledný čas],1))</f>
        <v>22</v>
      </c>
    </row>
    <row r="23" spans="1:12" x14ac:dyDescent="0.25">
      <c r="A23" s="10">
        <v>123</v>
      </c>
      <c r="B23" s="10" t="s">
        <v>200</v>
      </c>
      <c r="C23" s="10">
        <v>1985</v>
      </c>
      <c r="D23" s="10" t="s">
        <v>201</v>
      </c>
      <c r="E23" s="11" t="s">
        <v>27</v>
      </c>
      <c r="F23" s="12">
        <v>1.3657407407407399E-2</v>
      </c>
      <c r="G23" s="12">
        <f>VLOOKUP(Tabulka1[[#This Row],[startovní číslo]],Tabulka13[],2,0)+$O$1</f>
        <v>2.4282407407407409E-2</v>
      </c>
      <c r="H2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1.0625000000000009E-2</v>
      </c>
      <c r="I23" s="14" t="str">
        <f>IF(Tabulka1[[#This Row],[Pohlaví M/Z]]="Z",VLOOKUP(Tabulka1[[#This Row],[Ročník]],Tabulka3[],2,0),VLOOKUP(Tabulka1[[#This Row],[Ročník]],Tabulka3[],3,0))</f>
        <v>M20</v>
      </c>
      <c r="J23" s="9">
        <f>IF(Tabulka1[[#This Row],[výsledný čas]]="","",COUNTIFS(Tabulka1[Kategorie],Tabulka1[[#This Row],[Kategorie]],Tabulka1[výsledný čas],"&lt;"&amp;Tabulka1[[#This Row],[výsledný čas]],Tabulka1[výsledný čas],"&lt;&gt;")+1)</f>
        <v>11</v>
      </c>
      <c r="K23" s="9">
        <f>IF(Tabulka1[[#This Row],[výsledný čas]]="","",COUNTIFS(Tabulka1[Pohlaví M/Z],Tabulka1[[#This Row],[Pohlaví M/Z]],Tabulka1[výsledný čas],"&lt;"&amp;Tabulka1[[#This Row],[výsledný čas]],Tabulka1[výsledný čas],"&lt;&gt;")+1)</f>
        <v>24</v>
      </c>
      <c r="L23" s="9">
        <f>IF(ISERROR(RANK(Tabulka1[[#This Row],[výsledný čas]],Tabulka1[výsledný čas],1)),"",RANK(Tabulka1[[#This Row],[výsledný čas]],Tabulka1[výsledný čas],1))</f>
        <v>24</v>
      </c>
    </row>
    <row r="24" spans="1:12" x14ac:dyDescent="0.25">
      <c r="A24" s="10">
        <v>129</v>
      </c>
      <c r="B24" s="10" t="s">
        <v>204</v>
      </c>
      <c r="C24" s="10">
        <v>1982</v>
      </c>
      <c r="D24" s="10" t="s">
        <v>205</v>
      </c>
      <c r="E24" s="11" t="s">
        <v>27</v>
      </c>
      <c r="F24" s="12">
        <v>1.4120370370370399E-2</v>
      </c>
      <c r="G24" s="12">
        <f>VLOOKUP(Tabulka1[[#This Row],[startovní číslo]],Tabulka13[],2,0)+$O$1</f>
        <v>2.494212962962963E-2</v>
      </c>
      <c r="H2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1.0821759259259231E-2</v>
      </c>
      <c r="I24" s="14" t="str">
        <f>IF(Tabulka1[[#This Row],[Pohlaví M/Z]]="Z",VLOOKUP(Tabulka1[[#This Row],[Ročník]],Tabulka3[],2,0),VLOOKUP(Tabulka1[[#This Row],[Ročník]],Tabulka3[],3,0))</f>
        <v>M20</v>
      </c>
      <c r="J24" s="9">
        <f>IF(Tabulka1[[#This Row],[výsledný čas]]="","",COUNTIFS(Tabulka1[Kategorie],Tabulka1[[#This Row],[Kategorie]],Tabulka1[výsledný čas],"&lt;"&amp;Tabulka1[[#This Row],[výsledný čas]],Tabulka1[výsledný čas],"&lt;&gt;")+1)</f>
        <v>12</v>
      </c>
      <c r="K24" s="9">
        <f>IF(Tabulka1[[#This Row],[výsledný čas]]="","",COUNTIFS(Tabulka1[Pohlaví M/Z],Tabulka1[[#This Row],[Pohlaví M/Z]],Tabulka1[výsledný čas],"&lt;"&amp;Tabulka1[[#This Row],[výsledný čas]],Tabulka1[výsledný čas],"&lt;&gt;")+1)</f>
        <v>28</v>
      </c>
      <c r="L24" s="9">
        <f>IF(ISERROR(RANK(Tabulka1[[#This Row],[výsledný čas]],Tabulka1[výsledný čas],1)),"",RANK(Tabulka1[[#This Row],[výsledný čas]],Tabulka1[výsledný čas],1))</f>
        <v>28</v>
      </c>
    </row>
    <row r="25" spans="1:12" x14ac:dyDescent="0.25">
      <c r="A25" s="10">
        <v>65</v>
      </c>
      <c r="B25" s="10" t="s">
        <v>173</v>
      </c>
      <c r="C25" s="10">
        <v>1976</v>
      </c>
      <c r="D25" s="10" t="s">
        <v>174</v>
      </c>
      <c r="E25" s="11" t="s">
        <v>27</v>
      </c>
      <c r="F25" s="12">
        <v>7.4074074074074103E-3</v>
      </c>
      <c r="G25" s="12">
        <f>VLOOKUP(Tabulka1[[#This Row],[startovní číslo]],Tabulka13[],2,0)+$O$1</f>
        <v>1.8599537037037036E-2</v>
      </c>
      <c r="H2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1.1192129629629625E-2</v>
      </c>
      <c r="I25" s="14" t="str">
        <f>IF(Tabulka1[[#This Row],[Pohlaví M/Z]]="Z",VLOOKUP(Tabulka1[[#This Row],[Ročník]],Tabulka3[],2,0),VLOOKUP(Tabulka1[[#This Row],[Ročník]],Tabulka3[],3,0))</f>
        <v>M20</v>
      </c>
      <c r="J25" s="9">
        <f>IF(Tabulka1[[#This Row],[výsledný čas]]="","",COUNTIFS(Tabulka1[Kategorie],Tabulka1[[#This Row],[Kategorie]],Tabulka1[výsledný čas],"&lt;"&amp;Tabulka1[[#This Row],[výsledný čas]],Tabulka1[výsledný čas],"&lt;&gt;")+1)</f>
        <v>13</v>
      </c>
      <c r="K25" s="9">
        <f>IF(Tabulka1[[#This Row],[výsledný čas]]="","",COUNTIFS(Tabulka1[Pohlaví M/Z],Tabulka1[[#This Row],[Pohlaví M/Z]],Tabulka1[výsledný čas],"&lt;"&amp;Tabulka1[[#This Row],[výsledný čas]],Tabulka1[výsledný čas],"&lt;&gt;")+1)</f>
        <v>35</v>
      </c>
      <c r="L25" s="9">
        <f>IF(ISERROR(RANK(Tabulka1[[#This Row],[výsledný čas]],Tabulka1[výsledný čas],1)),"",RANK(Tabulka1[[#This Row],[výsledný čas]],Tabulka1[výsledný čas],1))</f>
        <v>36</v>
      </c>
    </row>
    <row r="26" spans="1:12" x14ac:dyDescent="0.25">
      <c r="A26" s="10">
        <v>59</v>
      </c>
      <c r="B26" s="10" t="s">
        <v>172</v>
      </c>
      <c r="C26" s="10">
        <v>1981</v>
      </c>
      <c r="D26" s="10" t="s">
        <v>66</v>
      </c>
      <c r="E26" s="11" t="s">
        <v>27</v>
      </c>
      <c r="F26" s="12">
        <v>6.7129629629629596E-3</v>
      </c>
      <c r="G26" s="12">
        <f>VLOOKUP(Tabulka1[[#This Row],[startovní číslo]],Tabulka13[],2,0)+$O$1</f>
        <v>1.7962962962962965E-2</v>
      </c>
      <c r="H2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1.1250000000000007E-2</v>
      </c>
      <c r="I26" s="14" t="str">
        <f>IF(Tabulka1[[#This Row],[Pohlaví M/Z]]="Z",VLOOKUP(Tabulka1[[#This Row],[Ročník]],Tabulka3[],2,0),VLOOKUP(Tabulka1[[#This Row],[Ročník]],Tabulka3[],3,0))</f>
        <v>M20</v>
      </c>
      <c r="J26" s="9">
        <f>IF(Tabulka1[[#This Row],[výsledný čas]]="","",COUNTIFS(Tabulka1[Kategorie],Tabulka1[[#This Row],[Kategorie]],Tabulka1[výsledný čas],"&lt;"&amp;Tabulka1[[#This Row],[výsledný čas]],Tabulka1[výsledný čas],"&lt;&gt;")+1)</f>
        <v>14</v>
      </c>
      <c r="K26" s="9">
        <f>IF(Tabulka1[[#This Row],[výsledný čas]]="","",COUNTIFS(Tabulka1[Pohlaví M/Z],Tabulka1[[#This Row],[Pohlaví M/Z]],Tabulka1[výsledný čas],"&lt;"&amp;Tabulka1[[#This Row],[výsledný čas]],Tabulka1[výsledný čas],"&lt;&gt;")+1)</f>
        <v>36</v>
      </c>
      <c r="L26" s="9">
        <f>IF(ISERROR(RANK(Tabulka1[[#This Row],[výsledný čas]],Tabulka1[výsledný čas],1)),"",RANK(Tabulka1[[#This Row],[výsledný čas]],Tabulka1[výsledný čas],1))</f>
        <v>37</v>
      </c>
    </row>
    <row r="27" spans="1:12" x14ac:dyDescent="0.25">
      <c r="A27" s="10">
        <v>43</v>
      </c>
      <c r="B27" s="10" t="s">
        <v>171</v>
      </c>
      <c r="C27" s="10">
        <v>1990</v>
      </c>
      <c r="D27" s="10" t="s">
        <v>37</v>
      </c>
      <c r="E27" s="11" t="s">
        <v>27</v>
      </c>
      <c r="F27" s="12">
        <v>4.8611111111111103E-3</v>
      </c>
      <c r="G27" s="12">
        <f>VLOOKUP(Tabulka1[[#This Row],[startovní číslo]],Tabulka13[],2,0)+$O$1</f>
        <v>1.6157407407407409E-2</v>
      </c>
      <c r="H2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1.1296296296296297E-2</v>
      </c>
      <c r="I27" s="14" t="str">
        <f>IF(Tabulka1[[#This Row],[Pohlaví M/Z]]="Z",VLOOKUP(Tabulka1[[#This Row],[Ročník]],Tabulka3[],2,0),VLOOKUP(Tabulka1[[#This Row],[Ročník]],Tabulka3[],3,0))</f>
        <v>M20</v>
      </c>
      <c r="J27" s="9">
        <f>IF(Tabulka1[[#This Row],[výsledný čas]]="","",COUNTIFS(Tabulka1[Kategorie],Tabulka1[[#This Row],[Kategorie]],Tabulka1[výsledný čas],"&lt;"&amp;Tabulka1[[#This Row],[výsledný čas]],Tabulka1[výsledný čas],"&lt;&gt;")+1)</f>
        <v>15</v>
      </c>
      <c r="K27" s="9">
        <f>IF(Tabulka1[[#This Row],[výsledný čas]]="","",COUNTIFS(Tabulka1[Pohlaví M/Z],Tabulka1[[#This Row],[Pohlaví M/Z]],Tabulka1[výsledný čas],"&lt;"&amp;Tabulka1[[#This Row],[výsledný čas]],Tabulka1[výsledný čas],"&lt;&gt;")+1)</f>
        <v>37</v>
      </c>
      <c r="L27" s="9">
        <f>IF(ISERROR(RANK(Tabulka1[[#This Row],[výsledný čas]],Tabulka1[výsledný čas],1)),"",RANK(Tabulka1[[#This Row],[výsledný čas]],Tabulka1[výsledný čas],1))</f>
        <v>39</v>
      </c>
    </row>
    <row r="28" spans="1:12" x14ac:dyDescent="0.25">
      <c r="A28" s="10">
        <v>128</v>
      </c>
      <c r="B28" s="10" t="s">
        <v>202</v>
      </c>
      <c r="C28" s="10">
        <v>1979</v>
      </c>
      <c r="D28" s="10" t="s">
        <v>203</v>
      </c>
      <c r="E28" s="11" t="s">
        <v>27</v>
      </c>
      <c r="F28" s="12">
        <v>1.40046296296296E-2</v>
      </c>
      <c r="G28" s="12">
        <f>VLOOKUP(Tabulka1[[#This Row],[startovní číslo]],Tabulka13[],2,0)+$O$1</f>
        <v>2.5324074074074075E-2</v>
      </c>
      <c r="H2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1.1319444444444476E-2</v>
      </c>
      <c r="I28" s="14" t="str">
        <f>IF(Tabulka1[[#This Row],[Pohlaví M/Z]]="Z",VLOOKUP(Tabulka1[[#This Row],[Ročník]],Tabulka3[],2,0),VLOOKUP(Tabulka1[[#This Row],[Ročník]],Tabulka3[],3,0))</f>
        <v>M20</v>
      </c>
      <c r="J28" s="9">
        <f>IF(Tabulka1[[#This Row],[výsledný čas]]="","",COUNTIFS(Tabulka1[Kategorie],Tabulka1[[#This Row],[Kategorie]],Tabulka1[výsledný čas],"&lt;"&amp;Tabulka1[[#This Row],[výsledný čas]],Tabulka1[výsledný čas],"&lt;&gt;")+1)</f>
        <v>16</v>
      </c>
      <c r="K28" s="9">
        <f>IF(Tabulka1[[#This Row],[výsledný čas]]="","",COUNTIFS(Tabulka1[Pohlaví M/Z],Tabulka1[[#This Row],[Pohlaví M/Z]],Tabulka1[výsledný čas],"&lt;"&amp;Tabulka1[[#This Row],[výsledný čas]],Tabulka1[výsledný čas],"&lt;&gt;")+1)</f>
        <v>41</v>
      </c>
      <c r="L28" s="9">
        <f>IF(ISERROR(RANK(Tabulka1[[#This Row],[výsledný čas]],Tabulka1[výsledný čas],1)),"",RANK(Tabulka1[[#This Row],[výsledný čas]],Tabulka1[výsledný čas],1))</f>
        <v>42</v>
      </c>
    </row>
    <row r="29" spans="1:12" x14ac:dyDescent="0.25">
      <c r="A29" s="10">
        <v>17</v>
      </c>
      <c r="B29" s="10" t="s">
        <v>167</v>
      </c>
      <c r="C29" s="10">
        <v>1978</v>
      </c>
      <c r="D29" s="10" t="s">
        <v>168</v>
      </c>
      <c r="E29" s="11" t="s">
        <v>27</v>
      </c>
      <c r="F29" s="12">
        <v>1.85185185185185E-3</v>
      </c>
      <c r="G29" s="12">
        <f>VLOOKUP(Tabulka1[[#This Row],[startovní číslo]],Tabulka13[],2,0)+$O$1</f>
        <v>1.324074074074074E-2</v>
      </c>
      <c r="H2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1.1388888888888891E-2</v>
      </c>
      <c r="I29" s="14" t="str">
        <f>IF(Tabulka1[[#This Row],[Pohlaví M/Z]]="Z",VLOOKUP(Tabulka1[[#This Row],[Ročník]],Tabulka3[],2,0),VLOOKUP(Tabulka1[[#This Row],[Ročník]],Tabulka3[],3,0))</f>
        <v>M20</v>
      </c>
      <c r="J29" s="9">
        <f>IF(Tabulka1[[#This Row],[výsledný čas]]="","",COUNTIFS(Tabulka1[Kategorie],Tabulka1[[#This Row],[Kategorie]],Tabulka1[výsledný čas],"&lt;"&amp;Tabulka1[[#This Row],[výsledný čas]],Tabulka1[výsledný čas],"&lt;&gt;")+1)</f>
        <v>17</v>
      </c>
      <c r="K29" s="9">
        <f>IF(Tabulka1[[#This Row],[výsledný čas]]="","",COUNTIFS(Tabulka1[Pohlaví M/Z],Tabulka1[[#This Row],[Pohlaví M/Z]],Tabulka1[výsledný čas],"&lt;"&amp;Tabulka1[[#This Row],[výsledný čas]],Tabulka1[výsledný čas],"&lt;&gt;")+1)</f>
        <v>43</v>
      </c>
      <c r="L29" s="9">
        <f>IF(ISERROR(RANK(Tabulka1[[#This Row],[výsledný čas]],Tabulka1[výsledný čas],1)),"",RANK(Tabulka1[[#This Row],[výsledný čas]],Tabulka1[výsledný čas],1))</f>
        <v>45</v>
      </c>
    </row>
    <row r="30" spans="1:12" x14ac:dyDescent="0.25">
      <c r="A30" s="10">
        <v>112</v>
      </c>
      <c r="B30" s="10" t="s">
        <v>196</v>
      </c>
      <c r="C30" s="10">
        <v>1979</v>
      </c>
      <c r="D30" s="10" t="s">
        <v>194</v>
      </c>
      <c r="E30" s="11" t="s">
        <v>27</v>
      </c>
      <c r="F30" s="12">
        <v>1.26157407407407E-2</v>
      </c>
      <c r="G30" s="12">
        <f>VLOOKUP(Tabulka1[[#This Row],[startovní číslo]],Tabulka13[],2,0)+$O$1</f>
        <v>2.4074074074074074E-2</v>
      </c>
      <c r="H3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1.1458333333333374E-2</v>
      </c>
      <c r="I30" s="14" t="str">
        <f>IF(Tabulka1[[#This Row],[Pohlaví M/Z]]="Z",VLOOKUP(Tabulka1[[#This Row],[Ročník]],Tabulka3[],2,0),VLOOKUP(Tabulka1[[#This Row],[Ročník]],Tabulka3[],3,0))</f>
        <v>M20</v>
      </c>
      <c r="J30" s="9">
        <f>IF(Tabulka1[[#This Row],[výsledný čas]]="","",COUNTIFS(Tabulka1[Kategorie],Tabulka1[[#This Row],[Kategorie]],Tabulka1[výsledný čas],"&lt;"&amp;Tabulka1[[#This Row],[výsledný čas]],Tabulka1[výsledný čas],"&lt;&gt;")+1)</f>
        <v>18</v>
      </c>
      <c r="K30" s="9">
        <f>IF(Tabulka1[[#This Row],[výsledný čas]]="","",COUNTIFS(Tabulka1[Pohlaví M/Z],Tabulka1[[#This Row],[Pohlaví M/Z]],Tabulka1[výsledný čas],"&lt;"&amp;Tabulka1[[#This Row],[výsledný čas]],Tabulka1[výsledný čas],"&lt;&gt;")+1)</f>
        <v>45</v>
      </c>
      <c r="L30" s="9">
        <f>IF(ISERROR(RANK(Tabulka1[[#This Row],[výsledný čas]],Tabulka1[výsledný čas],1)),"",RANK(Tabulka1[[#This Row],[výsledný čas]],Tabulka1[výsledný čas],1))</f>
        <v>47</v>
      </c>
    </row>
    <row r="31" spans="1:12" x14ac:dyDescent="0.25">
      <c r="A31" s="10">
        <v>23</v>
      </c>
      <c r="B31" s="10" t="s">
        <v>169</v>
      </c>
      <c r="C31" s="10">
        <v>1986</v>
      </c>
      <c r="D31" s="10" t="s">
        <v>170</v>
      </c>
      <c r="E31" s="11" t="s">
        <v>27</v>
      </c>
      <c r="F31" s="12">
        <v>2.5462962962963E-3</v>
      </c>
      <c r="G31" s="12">
        <f>VLOOKUP(Tabulka1[[#This Row],[startovní číslo]],Tabulka13[],2,0)+$O$1</f>
        <v>1.4062499999999999E-2</v>
      </c>
      <c r="H3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1.1516203703703699E-2</v>
      </c>
      <c r="I31" s="14" t="str">
        <f>IF(Tabulka1[[#This Row],[Pohlaví M/Z]]="Z",VLOOKUP(Tabulka1[[#This Row],[Ročník]],Tabulka3[],2,0),VLOOKUP(Tabulka1[[#This Row],[Ročník]],Tabulka3[],3,0))</f>
        <v>M20</v>
      </c>
      <c r="J31" s="9">
        <f>IF(Tabulka1[[#This Row],[výsledný čas]]="","",COUNTIFS(Tabulka1[Kategorie],Tabulka1[[#This Row],[Kategorie]],Tabulka1[výsledný čas],"&lt;"&amp;Tabulka1[[#This Row],[výsledný čas]],Tabulka1[výsledný čas],"&lt;&gt;")+1)</f>
        <v>19</v>
      </c>
      <c r="K31" s="9">
        <f>IF(Tabulka1[[#This Row],[výsledný čas]]="","",COUNTIFS(Tabulka1[Pohlaví M/Z],Tabulka1[[#This Row],[Pohlaví M/Z]],Tabulka1[výsledný čas],"&lt;"&amp;Tabulka1[[#This Row],[výsledný čas]],Tabulka1[výsledný čas],"&lt;&gt;")+1)</f>
        <v>46</v>
      </c>
      <c r="L31" s="9">
        <f>IF(ISERROR(RANK(Tabulka1[[#This Row],[výsledný čas]],Tabulka1[výsledný čas],1)),"",RANK(Tabulka1[[#This Row],[výsledný čas]],Tabulka1[výsledný čas],1))</f>
        <v>48</v>
      </c>
    </row>
    <row r="32" spans="1:12" x14ac:dyDescent="0.25">
      <c r="A32" s="10">
        <v>76</v>
      </c>
      <c r="B32" s="10" t="s">
        <v>176</v>
      </c>
      <c r="C32" s="10">
        <v>1976</v>
      </c>
      <c r="D32" s="10" t="s">
        <v>109</v>
      </c>
      <c r="E32" s="11" t="s">
        <v>27</v>
      </c>
      <c r="F32" s="12">
        <v>8.6805555555555507E-3</v>
      </c>
      <c r="G32" s="12">
        <f>VLOOKUP(Tabulka1[[#This Row],[startovní číslo]],Tabulka13[],2,0)+$O$1</f>
        <v>2.0659722222222222E-2</v>
      </c>
      <c r="H3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1.1979166666666671E-2</v>
      </c>
      <c r="I32" s="14" t="str">
        <f>IF(Tabulka1[[#This Row],[Pohlaví M/Z]]="Z",VLOOKUP(Tabulka1[[#This Row],[Ročník]],Tabulka3[],2,0),VLOOKUP(Tabulka1[[#This Row],[Ročník]],Tabulka3[],3,0))</f>
        <v>M20</v>
      </c>
      <c r="J32" s="9">
        <f>IF(Tabulka1[[#This Row],[výsledný čas]]="","",COUNTIFS(Tabulka1[Kategorie],Tabulka1[[#This Row],[Kategorie]],Tabulka1[výsledný čas],"&lt;"&amp;Tabulka1[[#This Row],[výsledný čas]],Tabulka1[výsledný čas],"&lt;&gt;")+1)</f>
        <v>20</v>
      </c>
      <c r="K32" s="9">
        <f>IF(Tabulka1[[#This Row],[výsledný čas]]="","",COUNTIFS(Tabulka1[Pohlaví M/Z],Tabulka1[[#This Row],[Pohlaví M/Z]],Tabulka1[výsledný čas],"&lt;"&amp;Tabulka1[[#This Row],[výsledný čas]],Tabulka1[výsledný čas],"&lt;&gt;")+1)</f>
        <v>53</v>
      </c>
      <c r="L32" s="9">
        <f>IF(ISERROR(RANK(Tabulka1[[#This Row],[výsledný čas]],Tabulka1[výsledný čas],1)),"",RANK(Tabulka1[[#This Row],[výsledný čas]],Tabulka1[výsledný čas],1))</f>
        <v>59</v>
      </c>
    </row>
    <row r="33" spans="1:12" x14ac:dyDescent="0.25">
      <c r="A33" s="10">
        <v>95</v>
      </c>
      <c r="B33" s="10" t="s">
        <v>181</v>
      </c>
      <c r="C33" s="10">
        <v>1978</v>
      </c>
      <c r="D33" s="10" t="s">
        <v>180</v>
      </c>
      <c r="E33" s="11" t="s">
        <v>27</v>
      </c>
      <c r="F33" s="12">
        <v>1.43518518518519E-2</v>
      </c>
      <c r="G33" s="12">
        <f>VLOOKUP(Tabulka1[[#This Row],[startovní číslo]],Tabulka13[],2,0)+$O$1</f>
        <v>2.6597222222222223E-2</v>
      </c>
      <c r="H3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1.2245370370370323E-2</v>
      </c>
      <c r="I33" s="14" t="str">
        <f>IF(Tabulka1[[#This Row],[Pohlaví M/Z]]="Z",VLOOKUP(Tabulka1[[#This Row],[Ročník]],Tabulka3[],2,0),VLOOKUP(Tabulka1[[#This Row],[Ročník]],Tabulka3[],3,0))</f>
        <v>M20</v>
      </c>
      <c r="J33" s="9">
        <f>IF(Tabulka1[[#This Row],[výsledný čas]]="","",COUNTIFS(Tabulka1[Kategorie],Tabulka1[[#This Row],[Kategorie]],Tabulka1[výsledný čas],"&lt;"&amp;Tabulka1[[#This Row],[výsledný čas]],Tabulka1[výsledný čas],"&lt;&gt;")+1)</f>
        <v>21</v>
      </c>
      <c r="K33" s="9">
        <f>IF(Tabulka1[[#This Row],[výsledný čas]]="","",COUNTIFS(Tabulka1[Pohlaví M/Z],Tabulka1[[#This Row],[Pohlaví M/Z]],Tabulka1[výsledný čas],"&lt;"&amp;Tabulka1[[#This Row],[výsledný čas]],Tabulka1[výsledný čas],"&lt;&gt;")+1)</f>
        <v>59</v>
      </c>
      <c r="L33" s="9">
        <f>IF(ISERROR(RANK(Tabulka1[[#This Row],[výsledný čas]],Tabulka1[výsledný čas],1)),"",RANK(Tabulka1[[#This Row],[výsledný čas]],Tabulka1[výsledný čas],1))</f>
        <v>66</v>
      </c>
    </row>
    <row r="34" spans="1:12" x14ac:dyDescent="0.25">
      <c r="A34" s="10">
        <v>13</v>
      </c>
      <c r="B34" s="10" t="s">
        <v>177</v>
      </c>
      <c r="C34" s="10">
        <v>1985</v>
      </c>
      <c r="D34" s="10" t="s">
        <v>166</v>
      </c>
      <c r="E34" s="11" t="s">
        <v>27</v>
      </c>
      <c r="F34" s="12">
        <v>1.38888888888889E-3</v>
      </c>
      <c r="G34" s="12">
        <f>VLOOKUP(Tabulka1[[#This Row],[startovní číslo]],Tabulka13[],2,0)+$O$1</f>
        <v>1.435185185185185E-2</v>
      </c>
      <c r="H3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1.2962962962962961E-2</v>
      </c>
      <c r="I34" s="14" t="str">
        <f>IF(Tabulka1[[#This Row],[Pohlaví M/Z]]="Z",VLOOKUP(Tabulka1[[#This Row],[Ročník]],Tabulka3[],2,0),VLOOKUP(Tabulka1[[#This Row],[Ročník]],Tabulka3[],3,0))</f>
        <v>M20</v>
      </c>
      <c r="J34" s="9">
        <f>IF(Tabulka1[[#This Row],[výsledný čas]]="","",COUNTIFS(Tabulka1[Kategorie],Tabulka1[[#This Row],[Kategorie]],Tabulka1[výsledný čas],"&lt;"&amp;Tabulka1[[#This Row],[výsledný čas]],Tabulka1[výsledný čas],"&lt;&gt;")+1)</f>
        <v>22</v>
      </c>
      <c r="K34" s="9">
        <f>IF(Tabulka1[[#This Row],[výsledný čas]]="","",COUNTIFS(Tabulka1[Pohlaví M/Z],Tabulka1[[#This Row],[Pohlaví M/Z]],Tabulka1[výsledný čas],"&lt;"&amp;Tabulka1[[#This Row],[výsledný čas]],Tabulka1[výsledný čas],"&lt;&gt;")+1)</f>
        <v>68</v>
      </c>
      <c r="L34" s="9">
        <f>IF(ISERROR(RANK(Tabulka1[[#This Row],[výsledný čas]],Tabulka1[výsledný čas],1)),"",RANK(Tabulka1[[#This Row],[výsledný čas]],Tabulka1[výsledný čas],1))</f>
        <v>78</v>
      </c>
    </row>
    <row r="35" spans="1:12" x14ac:dyDescent="0.25">
      <c r="A35" s="10">
        <v>101</v>
      </c>
      <c r="B35" s="10" t="s">
        <v>185</v>
      </c>
      <c r="C35" s="10">
        <v>1981</v>
      </c>
      <c r="D35" s="10" t="s">
        <v>186</v>
      </c>
      <c r="E35" s="11" t="s">
        <v>27</v>
      </c>
      <c r="F35" s="12">
        <v>1.13425925925926E-2</v>
      </c>
      <c r="G35" s="12">
        <f>VLOOKUP(Tabulka1[[#This Row],[startovní číslo]],Tabulka13[],2,0)+$O$1</f>
        <v>2.4652777777777777E-2</v>
      </c>
      <c r="H3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1.3310185185185177E-2</v>
      </c>
      <c r="I35" s="14" t="str">
        <f>IF(Tabulka1[[#This Row],[Pohlaví M/Z]]="Z",VLOOKUP(Tabulka1[[#This Row],[Ročník]],Tabulka3[],2,0),VLOOKUP(Tabulka1[[#This Row],[Ročník]],Tabulka3[],3,0))</f>
        <v>M20</v>
      </c>
      <c r="J35" s="9">
        <f>IF(Tabulka1[[#This Row],[výsledný čas]]="","",COUNTIFS(Tabulka1[Kategorie],Tabulka1[[#This Row],[Kategorie]],Tabulka1[výsledný čas],"&lt;"&amp;Tabulka1[[#This Row],[výsledný čas]],Tabulka1[výsledný čas],"&lt;&gt;")+1)</f>
        <v>23</v>
      </c>
      <c r="K35" s="9">
        <f>IF(Tabulka1[[#This Row],[výsledný čas]]="","",COUNTIFS(Tabulka1[Pohlaví M/Z],Tabulka1[[#This Row],[Pohlaví M/Z]],Tabulka1[výsledný čas],"&lt;"&amp;Tabulka1[[#This Row],[výsledný čas]],Tabulka1[výsledný čas],"&lt;&gt;")+1)</f>
        <v>72</v>
      </c>
      <c r="L35" s="9">
        <f>IF(ISERROR(RANK(Tabulka1[[#This Row],[výsledný čas]],Tabulka1[výsledný čas],1)),"",RANK(Tabulka1[[#This Row],[výsledný čas]],Tabulka1[výsledný čas],1))</f>
        <v>84</v>
      </c>
    </row>
    <row r="36" spans="1:12" x14ac:dyDescent="0.25">
      <c r="A36" s="10">
        <v>75</v>
      </c>
      <c r="B36" s="10" t="s">
        <v>175</v>
      </c>
      <c r="C36" s="10">
        <v>1976</v>
      </c>
      <c r="D36" s="10" t="s">
        <v>109</v>
      </c>
      <c r="E36" s="11" t="s">
        <v>27</v>
      </c>
      <c r="F36" s="12">
        <v>8.5648148148148098E-3</v>
      </c>
      <c r="G36" s="12">
        <f>VLOOKUP(Tabulka1[[#This Row],[startovní číslo]],Tabulka13[],2,0)+$O$1</f>
        <v>2.2268518518518517E-2</v>
      </c>
      <c r="H3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1.3703703703703708E-2</v>
      </c>
      <c r="I36" s="14" t="str">
        <f>IF(Tabulka1[[#This Row],[Pohlaví M/Z]]="Z",VLOOKUP(Tabulka1[[#This Row],[Ročník]],Tabulka3[],2,0),VLOOKUP(Tabulka1[[#This Row],[Ročník]],Tabulka3[],3,0))</f>
        <v>M20</v>
      </c>
      <c r="J36" s="9">
        <f>IF(Tabulka1[[#This Row],[výsledný čas]]="","",COUNTIFS(Tabulka1[Kategorie],Tabulka1[[#This Row],[Kategorie]],Tabulka1[výsledný čas],"&lt;"&amp;Tabulka1[[#This Row],[výsledný čas]],Tabulka1[výsledný čas],"&lt;&gt;")+1)</f>
        <v>24</v>
      </c>
      <c r="K36" s="9">
        <f>IF(Tabulka1[[#This Row],[výsledný čas]]="","",COUNTIFS(Tabulka1[Pohlaví M/Z],Tabulka1[[#This Row],[Pohlaví M/Z]],Tabulka1[výsledný čas],"&lt;"&amp;Tabulka1[[#This Row],[výsledný čas]],Tabulka1[výsledný čas],"&lt;&gt;")+1)</f>
        <v>76</v>
      </c>
      <c r="L36" s="9">
        <f>IF(ISERROR(RANK(Tabulka1[[#This Row],[výsledný čas]],Tabulka1[výsledný čas],1)),"",RANK(Tabulka1[[#This Row],[výsledný čas]],Tabulka1[výsledný čas],1))</f>
        <v>88</v>
      </c>
    </row>
    <row r="37" spans="1:12" x14ac:dyDescent="0.25">
      <c r="A37" s="10">
        <v>100</v>
      </c>
      <c r="B37" s="10" t="s">
        <v>182</v>
      </c>
      <c r="C37" s="10">
        <v>1988</v>
      </c>
      <c r="D37" s="10" t="s">
        <v>127</v>
      </c>
      <c r="E37" s="11" t="s">
        <v>27</v>
      </c>
      <c r="F37" s="12">
        <v>1.08796296296296E-2</v>
      </c>
      <c r="G37" s="12">
        <f>VLOOKUP(Tabulka1[[#This Row],[startovní číslo]],Tabulka13[],2,0)+$O$1</f>
        <v>2.5775462962962962E-2</v>
      </c>
      <c r="H3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1.4895833333333362E-2</v>
      </c>
      <c r="I37" s="14" t="str">
        <f>IF(Tabulka1[[#This Row],[Pohlaví M/Z]]="Z",VLOOKUP(Tabulka1[[#This Row],[Ročník]],Tabulka3[],2,0),VLOOKUP(Tabulka1[[#This Row],[Ročník]],Tabulka3[],3,0))</f>
        <v>M20</v>
      </c>
      <c r="J37" s="9">
        <f>IF(Tabulka1[[#This Row],[výsledný čas]]="","",COUNTIFS(Tabulka1[Kategorie],Tabulka1[[#This Row],[Kategorie]],Tabulka1[výsledný čas],"&lt;"&amp;Tabulka1[[#This Row],[výsledný čas]],Tabulka1[výsledný čas],"&lt;&gt;")+1)</f>
        <v>25</v>
      </c>
      <c r="K37" s="9">
        <f>IF(Tabulka1[[#This Row],[výsledný čas]]="","",COUNTIFS(Tabulka1[Pohlaví M/Z],Tabulka1[[#This Row],[Pohlaví M/Z]],Tabulka1[výsledný čas],"&lt;"&amp;Tabulka1[[#This Row],[výsledný čas]],Tabulka1[výsledný čas],"&lt;&gt;")+1)</f>
        <v>85</v>
      </c>
      <c r="L37" s="9">
        <f>IF(ISERROR(RANK(Tabulka1[[#This Row],[výsledný čas]],Tabulka1[výsledný čas],1)),"",RANK(Tabulka1[[#This Row],[výsledný čas]],Tabulka1[výsledný čas],1))</f>
        <v>101</v>
      </c>
    </row>
    <row r="38" spans="1:12" x14ac:dyDescent="0.25">
      <c r="A38" s="10">
        <v>7</v>
      </c>
      <c r="B38" s="10" t="s">
        <v>164</v>
      </c>
      <c r="C38" s="10">
        <v>1976</v>
      </c>
      <c r="D38" s="10" t="s">
        <v>165</v>
      </c>
      <c r="E38" s="11" t="s">
        <v>27</v>
      </c>
      <c r="F38" s="12">
        <v>6.9444444444444404E-4</v>
      </c>
      <c r="G38" s="12">
        <f>VLOOKUP(Tabulka1[[#This Row],[startovní číslo]],Tabulka13[],2,0)+$O$1</f>
        <v>1.6400462962962964E-2</v>
      </c>
      <c r="H3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1.5706018518518518E-2</v>
      </c>
      <c r="I38" s="14" t="str">
        <f>IF(Tabulka1[[#This Row],[Pohlaví M/Z]]="Z",VLOOKUP(Tabulka1[[#This Row],[Ročník]],Tabulka3[],2,0),VLOOKUP(Tabulka1[[#This Row],[Ročník]],Tabulka3[],3,0))</f>
        <v>M20</v>
      </c>
      <c r="J38" s="9">
        <f>IF(Tabulka1[[#This Row],[výsledný čas]]="","",COUNTIFS(Tabulka1[Kategorie],Tabulka1[[#This Row],[Kategorie]],Tabulka1[výsledný čas],"&lt;"&amp;Tabulka1[[#This Row],[výsledný čas]],Tabulka1[výsledný čas],"&lt;&gt;")+1)</f>
        <v>26</v>
      </c>
      <c r="K38" s="9">
        <f>IF(Tabulka1[[#This Row],[výsledný čas]]="","",COUNTIFS(Tabulka1[Pohlaví M/Z],Tabulka1[[#This Row],[Pohlaví M/Z]],Tabulka1[výsledný čas],"&lt;"&amp;Tabulka1[[#This Row],[výsledný čas]],Tabulka1[výsledný čas],"&lt;&gt;")+1)</f>
        <v>90</v>
      </c>
      <c r="L38" s="9">
        <f>IF(ISERROR(RANK(Tabulka1[[#This Row],[výsledný čas]],Tabulka1[výsledný čas],1)),"",RANK(Tabulka1[[#This Row],[výsledný čas]],Tabulka1[výsledný čas],1))</f>
        <v>108</v>
      </c>
    </row>
    <row r="39" spans="1:12" x14ac:dyDescent="0.25">
      <c r="A39" s="10">
        <v>111</v>
      </c>
      <c r="B39" s="10" t="s">
        <v>195</v>
      </c>
      <c r="C39" s="10">
        <v>1981</v>
      </c>
      <c r="D39" s="10" t="s">
        <v>194</v>
      </c>
      <c r="E39" s="11" t="s">
        <v>27</v>
      </c>
      <c r="F39" s="12">
        <v>1.2500000000000001E-2</v>
      </c>
      <c r="G39" s="12">
        <f>VLOOKUP(Tabulka1[[#This Row],[startovní číslo]],Tabulka13[],2,0)+$O$1</f>
        <v>2.8645833333333332E-2</v>
      </c>
      <c r="H3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1.6145833333333331E-2</v>
      </c>
      <c r="I39" s="14" t="str">
        <f>IF(Tabulka1[[#This Row],[Pohlaví M/Z]]="Z",VLOOKUP(Tabulka1[[#This Row],[Ročník]],Tabulka3[],2,0),VLOOKUP(Tabulka1[[#This Row],[Ročník]],Tabulka3[],3,0))</f>
        <v>M20</v>
      </c>
      <c r="J39" s="9">
        <f>IF(Tabulka1[[#This Row],[výsledný čas]]="","",COUNTIFS(Tabulka1[Kategorie],Tabulka1[[#This Row],[Kategorie]],Tabulka1[výsledný čas],"&lt;"&amp;Tabulka1[[#This Row],[výsledný čas]],Tabulka1[výsledný čas],"&lt;&gt;")+1)</f>
        <v>27</v>
      </c>
      <c r="K39" s="9">
        <f>IF(Tabulka1[[#This Row],[výsledný čas]]="","",COUNTIFS(Tabulka1[Pohlaví M/Z],Tabulka1[[#This Row],[Pohlaví M/Z]],Tabulka1[výsledný čas],"&lt;"&amp;Tabulka1[[#This Row],[výsledný čas]],Tabulka1[výsledný čas],"&lt;&gt;")+1)</f>
        <v>92</v>
      </c>
      <c r="L39" s="9">
        <f>IF(ISERROR(RANK(Tabulka1[[#This Row],[výsledný čas]],Tabulka1[výsledný čas],1)),"",RANK(Tabulka1[[#This Row],[výsledný čas]],Tabulka1[výsledný čas],1))</f>
        <v>111</v>
      </c>
    </row>
    <row r="40" spans="1:12" x14ac:dyDescent="0.25">
      <c r="A40" s="10">
        <v>103</v>
      </c>
      <c r="B40" s="10" t="s">
        <v>87</v>
      </c>
      <c r="C40" s="10">
        <v>1970</v>
      </c>
      <c r="D40" s="10" t="s">
        <v>88</v>
      </c>
      <c r="E40" s="11" t="s">
        <v>27</v>
      </c>
      <c r="F40" s="12">
        <v>1.1574074074074099E-2</v>
      </c>
      <c r="G40" s="12">
        <f>VLOOKUP(Tabulka1[[#This Row],[startovní číslo]],Tabulka13[],2,0)+$O$1</f>
        <v>2.1099537037037038E-2</v>
      </c>
      <c r="H4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9.5254629629629387E-3</v>
      </c>
      <c r="I40" s="14" t="str">
        <f>IF(Tabulka1[[#This Row],[Pohlaví M/Z]]="Z",VLOOKUP(Tabulka1[[#This Row],[Ročník]],Tabulka3[],2,0),VLOOKUP(Tabulka1[[#This Row],[Ročník]],Tabulka3[],3,0))</f>
        <v>M40</v>
      </c>
      <c r="J40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40" s="9">
        <f>IF(Tabulka1[[#This Row],[výsledný čas]]="","",COUNTIFS(Tabulka1[Pohlaví M/Z],Tabulka1[[#This Row],[Pohlaví M/Z]],Tabulka1[výsledný čas],"&lt;"&amp;Tabulka1[[#This Row],[výsledný čas]],Tabulka1[výsledný čas],"&lt;&gt;")+1)</f>
        <v>6</v>
      </c>
      <c r="L40" s="9">
        <f>IF(ISERROR(RANK(Tabulka1[[#This Row],[výsledný čas]],Tabulka1[výsledný čas],1)),"",RANK(Tabulka1[[#This Row],[výsledný čas]],Tabulka1[výsledný čas],1))</f>
        <v>6</v>
      </c>
    </row>
    <row r="41" spans="1:12" x14ac:dyDescent="0.25">
      <c r="A41" s="10">
        <v>124</v>
      </c>
      <c r="B41" s="10" t="s">
        <v>115</v>
      </c>
      <c r="C41" s="10">
        <v>1973</v>
      </c>
      <c r="D41" s="10" t="s">
        <v>116</v>
      </c>
      <c r="E41" s="11" t="s">
        <v>27</v>
      </c>
      <c r="F41" s="12">
        <v>1.37731481481481E-2</v>
      </c>
      <c r="G41" s="12">
        <f>VLOOKUP(Tabulka1[[#This Row],[startovní číslo]],Tabulka13[],2,0)+$O$1</f>
        <v>2.3379629629629632E-2</v>
      </c>
      <c r="H4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9.6064814814815318E-3</v>
      </c>
      <c r="I41" s="14" t="str">
        <f>IF(Tabulka1[[#This Row],[Pohlaví M/Z]]="Z",VLOOKUP(Tabulka1[[#This Row],[Ročník]],Tabulka3[],2,0),VLOOKUP(Tabulka1[[#This Row],[Ročník]],Tabulka3[],3,0))</f>
        <v>M40</v>
      </c>
      <c r="J41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41" s="9">
        <f>IF(Tabulka1[[#This Row],[výsledný čas]]="","",COUNTIFS(Tabulka1[Pohlaví M/Z],Tabulka1[[#This Row],[Pohlaví M/Z]],Tabulka1[výsledný čas],"&lt;"&amp;Tabulka1[[#This Row],[výsledný čas]],Tabulka1[výsledný čas],"&lt;&gt;")+1)</f>
        <v>7</v>
      </c>
      <c r="L41" s="9">
        <f>IF(ISERROR(RANK(Tabulka1[[#This Row],[výsledný čas]],Tabulka1[výsledný čas],1)),"",RANK(Tabulka1[[#This Row],[výsledný čas]],Tabulka1[výsledný čas],1))</f>
        <v>7</v>
      </c>
    </row>
    <row r="42" spans="1:12" x14ac:dyDescent="0.25">
      <c r="A42" s="10">
        <v>5</v>
      </c>
      <c r="B42" s="10" t="s">
        <v>25</v>
      </c>
      <c r="C42" s="10">
        <v>1965</v>
      </c>
      <c r="D42" s="10"/>
      <c r="E42" s="11" t="s">
        <v>27</v>
      </c>
      <c r="F42" s="12">
        <v>4.6296296296296298E-4</v>
      </c>
      <c r="G42" s="12">
        <f>VLOOKUP(Tabulka1[[#This Row],[startovní číslo]],Tabulka13[],2,0)+$O$1</f>
        <v>1.0081018518518517E-2</v>
      </c>
      <c r="H4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9.6180555555555533E-3</v>
      </c>
      <c r="I42" s="11" t="str">
        <f>IF(Tabulka1[[#This Row],[Pohlaví M/Z]]="Z",VLOOKUP(Tabulka1[[#This Row],[Ročník]],Tabulka3[],2,0),VLOOKUP(Tabulka1[[#This Row],[Ročník]],Tabulka3[],3,0))</f>
        <v>M40</v>
      </c>
      <c r="J42" s="10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42" s="10">
        <f>IF(Tabulka1[[#This Row],[výsledný čas]]="","",COUNTIFS(Tabulka1[Pohlaví M/Z],Tabulka1[[#This Row],[Pohlaví M/Z]],Tabulka1[výsledný čas],"&lt;"&amp;Tabulka1[[#This Row],[výsledný čas]],Tabulka1[výsledný čas],"&lt;&gt;")+1)</f>
        <v>8</v>
      </c>
      <c r="L42" s="10">
        <f>IF(ISERROR(RANK(Tabulka1[[#This Row],[výsledný čas]],Tabulka1[výsledný čas],1)),"",RANK(Tabulka1[[#This Row],[výsledný čas]],Tabulka1[výsledný čas],1))</f>
        <v>8</v>
      </c>
    </row>
    <row r="43" spans="1:12" x14ac:dyDescent="0.25">
      <c r="A43" s="10">
        <v>119</v>
      </c>
      <c r="B43" s="10" t="s">
        <v>99</v>
      </c>
      <c r="C43" s="10">
        <v>1973</v>
      </c>
      <c r="D43" s="10" t="s">
        <v>100</v>
      </c>
      <c r="E43" s="11" t="s">
        <v>27</v>
      </c>
      <c r="F43" s="12">
        <v>1.34259259259259E-2</v>
      </c>
      <c r="G43" s="12">
        <f>VLOOKUP(Tabulka1[[#This Row],[startovní číslo]],Tabulka13[],2,0)+$O$1</f>
        <v>2.3148148148148147E-2</v>
      </c>
      <c r="H4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9.7222222222222467E-3</v>
      </c>
      <c r="I43" s="14" t="str">
        <f>IF(Tabulka1[[#This Row],[Pohlaví M/Z]]="Z",VLOOKUP(Tabulka1[[#This Row],[Ročník]],Tabulka3[],2,0),VLOOKUP(Tabulka1[[#This Row],[Ročník]],Tabulka3[],3,0))</f>
        <v>M40</v>
      </c>
      <c r="J43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43" s="9">
        <f>IF(Tabulka1[[#This Row],[výsledný čas]]="","",COUNTIFS(Tabulka1[Pohlaví M/Z],Tabulka1[[#This Row],[Pohlaví M/Z]],Tabulka1[výsledný čas],"&lt;"&amp;Tabulka1[[#This Row],[výsledný čas]],Tabulka1[výsledný čas],"&lt;&gt;")+1)</f>
        <v>10</v>
      </c>
      <c r="L43" s="9">
        <f>IF(ISERROR(RANK(Tabulka1[[#This Row],[výsledný čas]],Tabulka1[výsledný čas],1)),"",RANK(Tabulka1[[#This Row],[výsledný čas]],Tabulka1[výsledný čas],1))</f>
        <v>10</v>
      </c>
    </row>
    <row r="44" spans="1:12" x14ac:dyDescent="0.25">
      <c r="A44" s="10">
        <v>19</v>
      </c>
      <c r="B44" s="10" t="s">
        <v>26</v>
      </c>
      <c r="C44" s="10">
        <v>1965</v>
      </c>
      <c r="D44" s="10"/>
      <c r="E44" s="11" t="s">
        <v>27</v>
      </c>
      <c r="F44" s="12">
        <v>2.0833333333333298E-3</v>
      </c>
      <c r="G44" s="12">
        <f>VLOOKUP(Tabulka1[[#This Row],[startovní číslo]],Tabulka13[],2,0)+$O$1</f>
        <v>1.2025462962962963E-2</v>
      </c>
      <c r="H4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9.9421296296296341E-3</v>
      </c>
      <c r="I44" s="11" t="str">
        <f>IF(Tabulka1[[#This Row],[Pohlaví M/Z]]="Z",VLOOKUP(Tabulka1[[#This Row],[Ročník]],Tabulka3[],2,0),VLOOKUP(Tabulka1[[#This Row],[Ročník]],Tabulka3[],3,0))</f>
        <v>M40</v>
      </c>
      <c r="J44" s="10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44" s="10">
        <f>IF(Tabulka1[[#This Row],[výsledný čas]]="","",COUNTIFS(Tabulka1[Pohlaví M/Z],Tabulka1[[#This Row],[Pohlaví M/Z]],Tabulka1[výsledný čas],"&lt;"&amp;Tabulka1[[#This Row],[výsledný čas]],Tabulka1[výsledný čas],"&lt;&gt;")+1)</f>
        <v>12</v>
      </c>
      <c r="L44" s="10">
        <f>IF(ISERROR(RANK(Tabulka1[[#This Row],[výsledný čas]],Tabulka1[výsledný čas],1)),"",RANK(Tabulka1[[#This Row],[výsledný čas]],Tabulka1[výsledný čas],1))</f>
        <v>12</v>
      </c>
    </row>
    <row r="45" spans="1:12" x14ac:dyDescent="0.25">
      <c r="A45" s="10">
        <v>64</v>
      </c>
      <c r="B45" s="10" t="s">
        <v>46</v>
      </c>
      <c r="C45" s="10">
        <v>1966</v>
      </c>
      <c r="D45" s="10" t="s">
        <v>47</v>
      </c>
      <c r="E45" s="11" t="s">
        <v>27</v>
      </c>
      <c r="F45" s="12">
        <v>7.2916666666666703E-3</v>
      </c>
      <c r="G45" s="12">
        <f>VLOOKUP(Tabulka1[[#This Row],[startovní číslo]],Tabulka13[],2,0)+$O$1</f>
        <v>1.7476851851851851E-2</v>
      </c>
      <c r="H4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1.0185185185185181E-2</v>
      </c>
      <c r="I45" s="14" t="str">
        <f>IF(Tabulka1[[#This Row],[Pohlaví M/Z]]="Z",VLOOKUP(Tabulka1[[#This Row],[Ročník]],Tabulka3[],2,0),VLOOKUP(Tabulka1[[#This Row],[Ročník]],Tabulka3[],3,0))</f>
        <v>M40</v>
      </c>
      <c r="J45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45" s="9">
        <f>IF(Tabulka1[[#This Row],[výsledný čas]]="","",COUNTIFS(Tabulka1[Pohlaví M/Z],Tabulka1[[#This Row],[Pohlaví M/Z]],Tabulka1[výsledný čas],"&lt;"&amp;Tabulka1[[#This Row],[výsledný čas]],Tabulka1[výsledný čas],"&lt;&gt;")+1)</f>
        <v>14</v>
      </c>
      <c r="L45" s="9">
        <f>IF(ISERROR(RANK(Tabulka1[[#This Row],[výsledný čas]],Tabulka1[výsledný čas],1)),"",RANK(Tabulka1[[#This Row],[výsledný čas]],Tabulka1[výsledný čas],1))</f>
        <v>14</v>
      </c>
    </row>
    <row r="46" spans="1:12" x14ac:dyDescent="0.25">
      <c r="A46" s="10">
        <v>110</v>
      </c>
      <c r="B46" s="10" t="s">
        <v>91</v>
      </c>
      <c r="C46" s="10">
        <v>1974</v>
      </c>
      <c r="D46" s="10" t="s">
        <v>92</v>
      </c>
      <c r="E46" s="11" t="s">
        <v>27</v>
      </c>
      <c r="F46" s="12">
        <v>1.23842592592593E-2</v>
      </c>
      <c r="G46" s="12">
        <f>VLOOKUP(Tabulka1[[#This Row],[startovní číslo]],Tabulka13[],2,0)+$O$1</f>
        <v>2.2986111111111113E-2</v>
      </c>
      <c r="H4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1.0601851851851814E-2</v>
      </c>
      <c r="I46" s="14" t="str">
        <f>IF(Tabulka1[[#This Row],[Pohlaví M/Z]]="Z",VLOOKUP(Tabulka1[[#This Row],[Ročník]],Tabulka3[],2,0),VLOOKUP(Tabulka1[[#This Row],[Ročník]],Tabulka3[],3,0))</f>
        <v>M40</v>
      </c>
      <c r="J46" s="9">
        <f>IF(Tabulka1[[#This Row],[výsledný čas]]="","",COUNTIFS(Tabulka1[Kategorie],Tabulka1[[#This Row],[Kategorie]],Tabulka1[výsledný čas],"&lt;"&amp;Tabulka1[[#This Row],[výsledný čas]],Tabulka1[výsledný čas],"&lt;&gt;")+1)</f>
        <v>7</v>
      </c>
      <c r="K46" s="9">
        <f>IF(Tabulka1[[#This Row],[výsledný čas]]="","",COUNTIFS(Tabulka1[Pohlaví M/Z],Tabulka1[[#This Row],[Pohlaví M/Z]],Tabulka1[výsledný čas],"&lt;"&amp;Tabulka1[[#This Row],[výsledný čas]],Tabulka1[výsledný čas],"&lt;&gt;")+1)</f>
        <v>23</v>
      </c>
      <c r="L46" s="9">
        <f>IF(ISERROR(RANK(Tabulka1[[#This Row],[výsledný čas]],Tabulka1[výsledný čas],1)),"",RANK(Tabulka1[[#This Row],[výsledný čas]],Tabulka1[výsledný čas],1))</f>
        <v>23</v>
      </c>
    </row>
    <row r="47" spans="1:12" x14ac:dyDescent="0.25">
      <c r="A47" s="10">
        <v>125</v>
      </c>
      <c r="B47" s="10" t="s">
        <v>118</v>
      </c>
      <c r="C47" s="10">
        <v>1967</v>
      </c>
      <c r="D47" s="10" t="s">
        <v>66</v>
      </c>
      <c r="E47" s="11" t="s">
        <v>27</v>
      </c>
      <c r="F47" s="12">
        <v>1.38888888888889E-2</v>
      </c>
      <c r="G47" s="12">
        <f>VLOOKUP(Tabulka1[[#This Row],[startovní číslo]],Tabulka13[],2,0)+$O$1</f>
        <v>2.4641203703703703E-2</v>
      </c>
      <c r="H4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1.0752314814814803E-2</v>
      </c>
      <c r="I47" s="14" t="str">
        <f>IF(Tabulka1[[#This Row],[Pohlaví M/Z]]="Z",VLOOKUP(Tabulka1[[#This Row],[Ročník]],Tabulka3[],2,0),VLOOKUP(Tabulka1[[#This Row],[Ročník]],Tabulka3[],3,0))</f>
        <v>M40</v>
      </c>
      <c r="J47" s="9">
        <f>IF(Tabulka1[[#This Row],[výsledný čas]]="","",COUNTIFS(Tabulka1[Kategorie],Tabulka1[[#This Row],[Kategorie]],Tabulka1[výsledný čas],"&lt;"&amp;Tabulka1[[#This Row],[výsledný čas]],Tabulka1[výsledný čas],"&lt;&gt;")+1)</f>
        <v>8</v>
      </c>
      <c r="K47" s="9">
        <f>IF(Tabulka1[[#This Row],[výsledný čas]]="","",COUNTIFS(Tabulka1[Pohlaví M/Z],Tabulka1[[#This Row],[Pohlaví M/Z]],Tabulka1[výsledný čas],"&lt;"&amp;Tabulka1[[#This Row],[výsledný čas]],Tabulka1[výsledný čas],"&lt;&gt;")+1)</f>
        <v>26</v>
      </c>
      <c r="L47" s="9">
        <f>IF(ISERROR(RANK(Tabulka1[[#This Row],[výsledný čas]],Tabulka1[výsledný čas],1)),"",RANK(Tabulka1[[#This Row],[výsledný čas]],Tabulka1[výsledný čas],1))</f>
        <v>26</v>
      </c>
    </row>
    <row r="48" spans="1:12" x14ac:dyDescent="0.25">
      <c r="A48" s="10">
        <v>35</v>
      </c>
      <c r="B48" s="10" t="s">
        <v>29</v>
      </c>
      <c r="C48" s="10">
        <v>1970</v>
      </c>
      <c r="D48" s="10" t="s">
        <v>30</v>
      </c>
      <c r="E48" s="11" t="s">
        <v>27</v>
      </c>
      <c r="F48" s="12">
        <v>3.9351851851851796E-3</v>
      </c>
      <c r="G48" s="12">
        <f>VLOOKUP(Tabulka1[[#This Row],[startovní číslo]],Tabulka13[],2,0)+$O$1</f>
        <v>1.4895833333333334E-2</v>
      </c>
      <c r="H4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1.0960648148148153E-2</v>
      </c>
      <c r="I48" s="14" t="str">
        <f>IF(Tabulka1[[#This Row],[Pohlaví M/Z]]="Z",VLOOKUP(Tabulka1[[#This Row],[Ročník]],Tabulka3[],2,0),VLOOKUP(Tabulka1[[#This Row],[Ročník]],Tabulka3[],3,0))</f>
        <v>M40</v>
      </c>
      <c r="J48" s="9">
        <f>IF(Tabulka1[[#This Row],[výsledný čas]]="","",COUNTIFS(Tabulka1[Kategorie],Tabulka1[[#This Row],[Kategorie]],Tabulka1[výsledný čas],"&lt;"&amp;Tabulka1[[#This Row],[výsledný čas]],Tabulka1[výsledný čas],"&lt;&gt;")+1)</f>
        <v>9</v>
      </c>
      <c r="K48" s="9">
        <f>IF(Tabulka1[[#This Row],[výsledný čas]]="","",COUNTIFS(Tabulka1[Pohlaví M/Z],Tabulka1[[#This Row],[Pohlaví M/Z]],Tabulka1[výsledný čas],"&lt;"&amp;Tabulka1[[#This Row],[výsledný čas]],Tabulka1[výsledný čas],"&lt;&gt;")+1)</f>
        <v>31</v>
      </c>
      <c r="L48" s="9">
        <f>IF(ISERROR(RANK(Tabulka1[[#This Row],[výsledný čas]],Tabulka1[výsledný čas],1)),"",RANK(Tabulka1[[#This Row],[výsledný čas]],Tabulka1[výsledný čas],1))</f>
        <v>32</v>
      </c>
    </row>
    <row r="49" spans="1:12" x14ac:dyDescent="0.25">
      <c r="A49" s="10">
        <v>26</v>
      </c>
      <c r="B49" s="10" t="s">
        <v>28</v>
      </c>
      <c r="C49" s="10">
        <v>1970</v>
      </c>
      <c r="D49" s="10"/>
      <c r="E49" s="11" t="s">
        <v>27</v>
      </c>
      <c r="F49" s="12">
        <v>2.8935185185185201E-3</v>
      </c>
      <c r="G49" s="12">
        <f>VLOOKUP(Tabulka1[[#This Row],[startovní číslo]],Tabulka13[],2,0)+$O$1</f>
        <v>1.3969907407407408E-2</v>
      </c>
      <c r="H4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1.1076388888888889E-2</v>
      </c>
      <c r="I49" s="11" t="str">
        <f>IF(Tabulka1[[#This Row],[Pohlaví M/Z]]="Z",VLOOKUP(Tabulka1[[#This Row],[Ročník]],Tabulka3[],2,0),VLOOKUP(Tabulka1[[#This Row],[Ročník]],Tabulka3[],3,0))</f>
        <v>M40</v>
      </c>
      <c r="J49" s="10">
        <f>IF(Tabulka1[[#This Row],[výsledný čas]]="","",COUNTIFS(Tabulka1[Kategorie],Tabulka1[[#This Row],[Kategorie]],Tabulka1[výsledný čas],"&lt;"&amp;Tabulka1[[#This Row],[výsledný čas]],Tabulka1[výsledný čas],"&lt;&gt;")+1)</f>
        <v>10</v>
      </c>
      <c r="K49" s="10">
        <f>IF(Tabulka1[[#This Row],[výsledný čas]]="","",COUNTIFS(Tabulka1[Pohlaví M/Z],Tabulka1[[#This Row],[Pohlaví M/Z]],Tabulka1[výsledný čas],"&lt;"&amp;Tabulka1[[#This Row],[výsledný čas]],Tabulka1[výsledný čas],"&lt;&gt;")+1)</f>
        <v>33</v>
      </c>
      <c r="L49" s="10">
        <f>IF(ISERROR(RANK(Tabulka1[[#This Row],[výsledný čas]],Tabulka1[výsledný čas],1)),"",RANK(Tabulka1[[#This Row],[výsledný čas]],Tabulka1[výsledný čas],1))</f>
        <v>34</v>
      </c>
    </row>
    <row r="50" spans="1:12" x14ac:dyDescent="0.25">
      <c r="A50" s="10">
        <v>113</v>
      </c>
      <c r="B50" s="10" t="s">
        <v>93</v>
      </c>
      <c r="C50" s="10">
        <v>1968</v>
      </c>
      <c r="D50" s="10" t="s">
        <v>94</v>
      </c>
      <c r="E50" s="11" t="s">
        <v>27</v>
      </c>
      <c r="F50" s="12">
        <v>1.27314814814815E-2</v>
      </c>
      <c r="G50" s="12">
        <f>VLOOKUP(Tabulka1[[#This Row],[startovní číslo]],Tabulka13[],2,0)+$O$1</f>
        <v>2.402777777777778E-2</v>
      </c>
      <c r="H5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1.129629629629628E-2</v>
      </c>
      <c r="I50" s="14" t="str">
        <f>IF(Tabulka1[[#This Row],[Pohlaví M/Z]]="Z",VLOOKUP(Tabulka1[[#This Row],[Ročník]],Tabulka3[],2,0),VLOOKUP(Tabulka1[[#This Row],[Ročník]],Tabulka3[],3,0))</f>
        <v>M40</v>
      </c>
      <c r="J50" s="9">
        <f>IF(Tabulka1[[#This Row],[výsledný čas]]="","",COUNTIFS(Tabulka1[Kategorie],Tabulka1[[#This Row],[Kategorie]],Tabulka1[výsledný čas],"&lt;"&amp;Tabulka1[[#This Row],[výsledný čas]],Tabulka1[výsledný čas],"&lt;&gt;")+1)</f>
        <v>11</v>
      </c>
      <c r="K50" s="9">
        <f>IF(Tabulka1[[#This Row],[výsledný čas]]="","",COUNTIFS(Tabulka1[Pohlaví M/Z],Tabulka1[[#This Row],[Pohlaví M/Z]],Tabulka1[výsledný čas],"&lt;"&amp;Tabulka1[[#This Row],[výsledný čas]],Tabulka1[výsledný čas],"&lt;&gt;")+1)</f>
        <v>37</v>
      </c>
      <c r="L50" s="9">
        <f>IF(ISERROR(RANK(Tabulka1[[#This Row],[výsledný čas]],Tabulka1[výsledný čas],1)),"",RANK(Tabulka1[[#This Row],[výsledný čas]],Tabulka1[výsledný čas],1))</f>
        <v>38</v>
      </c>
    </row>
    <row r="51" spans="1:12" x14ac:dyDescent="0.25">
      <c r="A51" s="10">
        <v>44</v>
      </c>
      <c r="B51" s="10" t="s">
        <v>36</v>
      </c>
      <c r="C51" s="10">
        <v>1974</v>
      </c>
      <c r="D51" s="10" t="s">
        <v>37</v>
      </c>
      <c r="E51" s="11" t="s">
        <v>27</v>
      </c>
      <c r="F51" s="12">
        <v>4.9768518518518504E-3</v>
      </c>
      <c r="G51" s="12">
        <f>VLOOKUP(Tabulka1[[#This Row],[startovní číslo]],Tabulka13[],2,0)+$O$1</f>
        <v>1.6273148148148151E-2</v>
      </c>
      <c r="H5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1.1296296296296301E-2</v>
      </c>
      <c r="I51" s="14" t="str">
        <f>IF(Tabulka1[[#This Row],[Pohlaví M/Z]]="Z",VLOOKUP(Tabulka1[[#This Row],[Ročník]],Tabulka3[],2,0),VLOOKUP(Tabulka1[[#This Row],[Ročník]],Tabulka3[],3,0))</f>
        <v>M40</v>
      </c>
      <c r="J51" s="9">
        <f>IF(Tabulka1[[#This Row],[výsledný čas]]="","",COUNTIFS(Tabulka1[Kategorie],Tabulka1[[#This Row],[Kategorie]],Tabulka1[výsledný čas],"&lt;"&amp;Tabulka1[[#This Row],[výsledný čas]],Tabulka1[výsledný čas],"&lt;&gt;")+1)</f>
        <v>11</v>
      </c>
      <c r="K51" s="9">
        <f>IF(Tabulka1[[#This Row],[výsledný čas]]="","",COUNTIFS(Tabulka1[Pohlaví M/Z],Tabulka1[[#This Row],[Pohlaví M/Z]],Tabulka1[výsledný čas],"&lt;"&amp;Tabulka1[[#This Row],[výsledný čas]],Tabulka1[výsledný čas],"&lt;&gt;")+1)</f>
        <v>37</v>
      </c>
      <c r="L51" s="9">
        <f>IF(ISERROR(RANK(Tabulka1[[#This Row],[výsledný čas]],Tabulka1[výsledný čas],1)),"",RANK(Tabulka1[[#This Row],[výsledný čas]],Tabulka1[výsledný čas],1))</f>
        <v>40</v>
      </c>
    </row>
    <row r="52" spans="1:12" x14ac:dyDescent="0.25">
      <c r="A52" s="10">
        <v>60</v>
      </c>
      <c r="B52" s="10" t="s">
        <v>44</v>
      </c>
      <c r="C52" s="10">
        <v>1971</v>
      </c>
      <c r="D52" s="10" t="s">
        <v>45</v>
      </c>
      <c r="E52" s="11" t="s">
        <v>27</v>
      </c>
      <c r="F52" s="12">
        <v>6.8287037037036997E-3</v>
      </c>
      <c r="G52" s="12">
        <f>VLOOKUP(Tabulka1[[#This Row],[startovní číslo]],Tabulka13[],2,0)+$O$1</f>
        <v>1.8368055555555558E-2</v>
      </c>
      <c r="H5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1.1539351851851858E-2</v>
      </c>
      <c r="I52" s="14" t="str">
        <f>IF(Tabulka1[[#This Row],[Pohlaví M/Z]]="Z",VLOOKUP(Tabulka1[[#This Row],[Ročník]],Tabulka3[],2,0),VLOOKUP(Tabulka1[[#This Row],[Ročník]],Tabulka3[],3,0))</f>
        <v>M40</v>
      </c>
      <c r="J52" s="9">
        <f>IF(Tabulka1[[#This Row],[výsledný čas]]="","",COUNTIFS(Tabulka1[Kategorie],Tabulka1[[#This Row],[Kategorie]],Tabulka1[výsledný čas],"&lt;"&amp;Tabulka1[[#This Row],[výsledný čas]],Tabulka1[výsledný čas],"&lt;&gt;")+1)</f>
        <v>13</v>
      </c>
      <c r="K52" s="9">
        <f>IF(Tabulka1[[#This Row],[výsledný čas]]="","",COUNTIFS(Tabulka1[Pohlaví M/Z],Tabulka1[[#This Row],[Pohlaví M/Z]],Tabulka1[výsledný čas],"&lt;"&amp;Tabulka1[[#This Row],[výsledný čas]],Tabulka1[výsledný čas],"&lt;&gt;")+1)</f>
        <v>47</v>
      </c>
      <c r="L52" s="9">
        <f>IF(ISERROR(RANK(Tabulka1[[#This Row],[výsledný čas]],Tabulka1[výsledný čas],1)),"",RANK(Tabulka1[[#This Row],[výsledný čas]],Tabulka1[výsledný čas],1))</f>
        <v>49</v>
      </c>
    </row>
    <row r="53" spans="1:12" x14ac:dyDescent="0.25">
      <c r="A53" s="10">
        <v>52</v>
      </c>
      <c r="B53" s="10" t="s">
        <v>38</v>
      </c>
      <c r="C53" s="10">
        <v>1973</v>
      </c>
      <c r="D53" s="10" t="s">
        <v>39</v>
      </c>
      <c r="E53" s="11" t="s">
        <v>27</v>
      </c>
      <c r="F53" s="12">
        <v>5.9027777777777802E-3</v>
      </c>
      <c r="G53" s="12">
        <f>VLOOKUP(Tabulka1[[#This Row],[startovní číslo]],Tabulka13[],2,0)+$O$1</f>
        <v>1.7627314814814814E-2</v>
      </c>
      <c r="H5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1.1724537037037033E-2</v>
      </c>
      <c r="I53" s="14" t="str">
        <f>IF(Tabulka1[[#This Row],[Pohlaví M/Z]]="Z",VLOOKUP(Tabulka1[[#This Row],[Ročník]],Tabulka3[],2,0),VLOOKUP(Tabulka1[[#This Row],[Ročník]],Tabulka3[],3,0))</f>
        <v>M40</v>
      </c>
      <c r="J53" s="9">
        <f>IF(Tabulka1[[#This Row],[výsledný čas]]="","",COUNTIFS(Tabulka1[Kategorie],Tabulka1[[#This Row],[Kategorie]],Tabulka1[výsledný čas],"&lt;"&amp;Tabulka1[[#This Row],[výsledný čas]],Tabulka1[výsledný čas],"&lt;&gt;")+1)</f>
        <v>14</v>
      </c>
      <c r="K53" s="9">
        <f>IF(Tabulka1[[#This Row],[výsledný čas]]="","",COUNTIFS(Tabulka1[Pohlaví M/Z],Tabulka1[[#This Row],[Pohlaví M/Z]],Tabulka1[výsledný čas],"&lt;"&amp;Tabulka1[[#This Row],[výsledný čas]],Tabulka1[výsledný čas],"&lt;&gt;")+1)</f>
        <v>51</v>
      </c>
      <c r="L53" s="9">
        <f>IF(ISERROR(RANK(Tabulka1[[#This Row],[výsledný čas]],Tabulka1[výsledný čas],1)),"",RANK(Tabulka1[[#This Row],[výsledný čas]],Tabulka1[výsledný čas],1))</f>
        <v>55</v>
      </c>
    </row>
    <row r="54" spans="1:12" x14ac:dyDescent="0.25">
      <c r="A54" s="10">
        <v>1</v>
      </c>
      <c r="B54" s="10" t="s">
        <v>31</v>
      </c>
      <c r="C54" s="10">
        <v>1970</v>
      </c>
      <c r="D54" s="10" t="s">
        <v>35</v>
      </c>
      <c r="E54" s="11" t="s">
        <v>27</v>
      </c>
      <c r="F54" s="12">
        <v>0</v>
      </c>
      <c r="G54" s="12">
        <f>VLOOKUP(Tabulka1[[#This Row],[startovní číslo]],Tabulka13[],2,0)+$O$1</f>
        <v>1.2118055555555554E-2</v>
      </c>
      <c r="H5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1.2118055555555554E-2</v>
      </c>
      <c r="I54" s="11" t="str">
        <f>IF(Tabulka1[[#This Row],[Pohlaví M/Z]]="Z",VLOOKUP(Tabulka1[[#This Row],[Ročník]],Tabulka3[],2,0),VLOOKUP(Tabulka1[[#This Row],[Ročník]],Tabulka3[],3,0))</f>
        <v>M40</v>
      </c>
      <c r="J54" s="10">
        <f>IF(Tabulka1[[#This Row],[výsledný čas]]="","",COUNTIFS(Tabulka1[Kategorie],Tabulka1[[#This Row],[Kategorie]],Tabulka1[výsledný čas],"&lt;"&amp;Tabulka1[[#This Row],[výsledný čas]],Tabulka1[výsledný čas],"&lt;&gt;")+1)</f>
        <v>15</v>
      </c>
      <c r="K54" s="10">
        <f>IF(Tabulka1[[#This Row],[výsledný čas]]="","",COUNTIFS(Tabulka1[Pohlaví M/Z],Tabulka1[[#This Row],[Pohlaví M/Z]],Tabulka1[výsledný čas],"&lt;"&amp;Tabulka1[[#This Row],[výsledný čas]],Tabulka1[výsledný čas],"&lt;&gt;")+1)</f>
        <v>55</v>
      </c>
      <c r="L54" s="10">
        <f>IF(ISERROR(RANK(Tabulka1[[#This Row],[výsledný čas]],Tabulka1[výsledný čas],1)),"",RANK(Tabulka1[[#This Row],[výsledný čas]],Tabulka1[výsledný čas],1))</f>
        <v>62</v>
      </c>
    </row>
    <row r="55" spans="1:12" x14ac:dyDescent="0.25">
      <c r="A55" s="10">
        <v>70</v>
      </c>
      <c r="B55" s="10" t="s">
        <v>48</v>
      </c>
      <c r="C55" s="10">
        <v>1969</v>
      </c>
      <c r="D55" s="10" t="s">
        <v>49</v>
      </c>
      <c r="E55" s="11" t="s">
        <v>27</v>
      </c>
      <c r="F55" s="12">
        <v>7.9861111111111105E-3</v>
      </c>
      <c r="G55" s="12">
        <f>VLOOKUP(Tabulka1[[#This Row],[startovní číslo]],Tabulka13[],2,0)+$O$1</f>
        <v>2.0127314814814817E-2</v>
      </c>
      <c r="H5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1.2141203703703706E-2</v>
      </c>
      <c r="I55" s="14" t="str">
        <f>IF(Tabulka1[[#This Row],[Pohlaví M/Z]]="Z",VLOOKUP(Tabulka1[[#This Row],[Ročník]],Tabulka3[],2,0),VLOOKUP(Tabulka1[[#This Row],[Ročník]],Tabulka3[],3,0))</f>
        <v>M40</v>
      </c>
      <c r="J55" s="9">
        <f>IF(Tabulka1[[#This Row],[výsledný čas]]="","",COUNTIFS(Tabulka1[Kategorie],Tabulka1[[#This Row],[Kategorie]],Tabulka1[výsledný čas],"&lt;"&amp;Tabulka1[[#This Row],[výsledný čas]],Tabulka1[výsledný čas],"&lt;&gt;")+1)</f>
        <v>16</v>
      </c>
      <c r="K55" s="9">
        <f>IF(Tabulka1[[#This Row],[výsledný čas]]="","",COUNTIFS(Tabulka1[Pohlaví M/Z],Tabulka1[[#This Row],[Pohlaví M/Z]],Tabulka1[výsledný čas],"&lt;"&amp;Tabulka1[[#This Row],[výsledný čas]],Tabulka1[výsledný čas],"&lt;&gt;")+1)</f>
        <v>57</v>
      </c>
      <c r="L55" s="9">
        <f>IF(ISERROR(RANK(Tabulka1[[#This Row],[výsledný čas]],Tabulka1[výsledný čas],1)),"",RANK(Tabulka1[[#This Row],[výsledný čas]],Tabulka1[výsledný čas],1))</f>
        <v>64</v>
      </c>
    </row>
    <row r="56" spans="1:12" x14ac:dyDescent="0.25">
      <c r="A56" s="10">
        <v>58</v>
      </c>
      <c r="B56" s="10" t="s">
        <v>42</v>
      </c>
      <c r="C56" s="10">
        <v>1965</v>
      </c>
      <c r="D56" s="10" t="s">
        <v>43</v>
      </c>
      <c r="E56" s="11" t="s">
        <v>27</v>
      </c>
      <c r="F56" s="12">
        <v>6.5972222222222196E-3</v>
      </c>
      <c r="G56" s="12">
        <f>VLOOKUP(Tabulka1[[#This Row],[startovní číslo]],Tabulka13[],2,0)+$O$1</f>
        <v>1.9166666666666669E-2</v>
      </c>
      <c r="H5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1.2569444444444449E-2</v>
      </c>
      <c r="I56" s="14" t="str">
        <f>IF(Tabulka1[[#This Row],[Pohlaví M/Z]]="Z",VLOOKUP(Tabulka1[[#This Row],[Ročník]],Tabulka3[],2,0),VLOOKUP(Tabulka1[[#This Row],[Ročník]],Tabulka3[],3,0))</f>
        <v>M40</v>
      </c>
      <c r="J56" s="9">
        <f>IF(Tabulka1[[#This Row],[výsledný čas]]="","",COUNTIFS(Tabulka1[Kategorie],Tabulka1[[#This Row],[Kategorie]],Tabulka1[výsledný čas],"&lt;"&amp;Tabulka1[[#This Row],[výsledný čas]],Tabulka1[výsledný čas],"&lt;&gt;")+1)</f>
        <v>17</v>
      </c>
      <c r="K56" s="9">
        <f>IF(Tabulka1[[#This Row],[výsledný čas]]="","",COUNTIFS(Tabulka1[Pohlaví M/Z],Tabulka1[[#This Row],[Pohlaví M/Z]],Tabulka1[výsledný čas],"&lt;"&amp;Tabulka1[[#This Row],[výsledný čas]],Tabulka1[výsledný čas],"&lt;&gt;")+1)</f>
        <v>64</v>
      </c>
      <c r="L56" s="9">
        <f>IF(ISERROR(RANK(Tabulka1[[#This Row],[výsledný čas]],Tabulka1[výsledný čas],1)),"",RANK(Tabulka1[[#This Row],[výsledný čas]],Tabulka1[výsledný čas],1))</f>
        <v>74</v>
      </c>
    </row>
    <row r="57" spans="1:12" x14ac:dyDescent="0.25">
      <c r="A57" s="10">
        <v>120</v>
      </c>
      <c r="B57" s="10" t="s">
        <v>101</v>
      </c>
      <c r="C57" s="10">
        <v>1967</v>
      </c>
      <c r="D57" s="10" t="s">
        <v>102</v>
      </c>
      <c r="E57" s="11" t="s">
        <v>27</v>
      </c>
      <c r="F57" s="12">
        <v>1.35416666666667E-2</v>
      </c>
      <c r="G57" s="12">
        <f>VLOOKUP(Tabulka1[[#This Row],[startovní číslo]],Tabulka13[],2,0)+$O$1</f>
        <v>2.6898148148148147E-2</v>
      </c>
      <c r="H5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1.3356481481481447E-2</v>
      </c>
      <c r="I57" s="14" t="str">
        <f>IF(Tabulka1[[#This Row],[Pohlaví M/Z]]="Z",VLOOKUP(Tabulka1[[#This Row],[Ročník]],Tabulka3[],2,0),VLOOKUP(Tabulka1[[#This Row],[Ročník]],Tabulka3[],3,0))</f>
        <v>M40</v>
      </c>
      <c r="J57" s="9">
        <f>IF(Tabulka1[[#This Row],[výsledný čas]]="","",COUNTIFS(Tabulka1[Kategorie],Tabulka1[[#This Row],[Kategorie]],Tabulka1[výsledný čas],"&lt;"&amp;Tabulka1[[#This Row],[výsledný čas]],Tabulka1[výsledný čas],"&lt;&gt;")+1)</f>
        <v>18</v>
      </c>
      <c r="K57" s="9">
        <f>IF(Tabulka1[[#This Row],[výsledný čas]]="","",COUNTIFS(Tabulka1[Pohlaví M/Z],Tabulka1[[#This Row],[Pohlaví M/Z]],Tabulka1[výsledný čas],"&lt;"&amp;Tabulka1[[#This Row],[výsledný čas]],Tabulka1[výsledný čas],"&lt;&gt;")+1)</f>
        <v>73</v>
      </c>
      <c r="L57" s="9">
        <f>IF(ISERROR(RANK(Tabulka1[[#This Row],[výsledný čas]],Tabulka1[výsledný čas],1)),"",RANK(Tabulka1[[#This Row],[výsledný čas]],Tabulka1[výsledný čas],1))</f>
        <v>85</v>
      </c>
    </row>
    <row r="58" spans="1:12" x14ac:dyDescent="0.25">
      <c r="A58" s="10">
        <v>37</v>
      </c>
      <c r="B58" s="10" t="s">
        <v>210</v>
      </c>
      <c r="C58" s="10">
        <v>1961</v>
      </c>
      <c r="D58" s="10" t="s">
        <v>211</v>
      </c>
      <c r="E58" s="11" t="s">
        <v>27</v>
      </c>
      <c r="F58" s="12">
        <v>4.1666666666666701E-3</v>
      </c>
      <c r="G58" s="12">
        <f>VLOOKUP(Tabulka1[[#This Row],[startovní číslo]],Tabulka13[],2,0)+$O$1</f>
        <v>1.4444444444444446E-2</v>
      </c>
      <c r="H5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1.0277777777777775E-2</v>
      </c>
      <c r="I58" s="14" t="str">
        <f>IF(Tabulka1[[#This Row],[Pohlaví M/Z]]="Z",VLOOKUP(Tabulka1[[#This Row],[Ročník]],Tabulka3[],2,0),VLOOKUP(Tabulka1[[#This Row],[Ročník]],Tabulka3[],3,0))</f>
        <v>M50</v>
      </c>
      <c r="J58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58" s="9">
        <f>IF(Tabulka1[[#This Row],[výsledný čas]]="","",COUNTIFS(Tabulka1[Pohlaví M/Z],Tabulka1[[#This Row],[Pohlaví M/Z]],Tabulka1[výsledný čas],"&lt;"&amp;Tabulka1[[#This Row],[výsledný čas]],Tabulka1[výsledný čas],"&lt;&gt;")+1)</f>
        <v>15</v>
      </c>
      <c r="L58" s="9">
        <f>IF(ISERROR(RANK(Tabulka1[[#This Row],[výsledný čas]],Tabulka1[výsledný čas],1)),"",RANK(Tabulka1[[#This Row],[výsledný čas]],Tabulka1[výsledný čas],1))</f>
        <v>15</v>
      </c>
    </row>
    <row r="59" spans="1:12" x14ac:dyDescent="0.25">
      <c r="A59" s="10">
        <v>18</v>
      </c>
      <c r="B59" s="10" t="s">
        <v>206</v>
      </c>
      <c r="C59" s="10">
        <v>1964</v>
      </c>
      <c r="D59" s="10" t="s">
        <v>76</v>
      </c>
      <c r="E59" s="11" t="s">
        <v>27</v>
      </c>
      <c r="F59" s="12">
        <v>1.9675925925925898E-3</v>
      </c>
      <c r="G59" s="12">
        <f>VLOOKUP(Tabulka1[[#This Row],[startovní číslo]],Tabulka13[],2,0)+$O$1</f>
        <v>1.2442129629629628E-2</v>
      </c>
      <c r="H5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1.0474537037037037E-2</v>
      </c>
      <c r="I59" s="14" t="str">
        <f>IF(Tabulka1[[#This Row],[Pohlaví M/Z]]="Z",VLOOKUP(Tabulka1[[#This Row],[Ročník]],Tabulka3[],2,0),VLOOKUP(Tabulka1[[#This Row],[Ročník]],Tabulka3[],3,0))</f>
        <v>M50</v>
      </c>
      <c r="J59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59" s="9">
        <f>IF(Tabulka1[[#This Row],[výsledný čas]]="","",COUNTIFS(Tabulka1[Pohlaví M/Z],Tabulka1[[#This Row],[Pohlaví M/Z]],Tabulka1[výsledný čas],"&lt;"&amp;Tabulka1[[#This Row],[výsledný čas]],Tabulka1[výsledný čas],"&lt;&gt;")+1)</f>
        <v>18</v>
      </c>
      <c r="L59" s="9">
        <f>IF(ISERROR(RANK(Tabulka1[[#This Row],[výsledný čas]],Tabulka1[výsledný čas],1)),"",RANK(Tabulka1[[#This Row],[výsledný čas]],Tabulka1[výsledný čas],1))</f>
        <v>18</v>
      </c>
    </row>
    <row r="60" spans="1:12" x14ac:dyDescent="0.25">
      <c r="A60" s="10">
        <v>78</v>
      </c>
      <c r="B60" s="10" t="s">
        <v>220</v>
      </c>
      <c r="C60" s="10">
        <v>1962</v>
      </c>
      <c r="D60" s="10" t="s">
        <v>84</v>
      </c>
      <c r="E60" s="11" t="s">
        <v>27</v>
      </c>
      <c r="F60" s="12">
        <v>8.9120370370370395E-3</v>
      </c>
      <c r="G60" s="12">
        <f>VLOOKUP(Tabulka1[[#This Row],[startovní číslo]],Tabulka13[],2,0)+$O$1</f>
        <v>1.9456018518518518E-2</v>
      </c>
      <c r="H6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1.0543981481481479E-2</v>
      </c>
      <c r="I60" s="14" t="str">
        <f>IF(Tabulka1[[#This Row],[Pohlaví M/Z]]="Z",VLOOKUP(Tabulka1[[#This Row],[Ročník]],Tabulka3[],2,0),VLOOKUP(Tabulka1[[#This Row],[Ročník]],Tabulka3[],3,0))</f>
        <v>M50</v>
      </c>
      <c r="J60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60" s="9">
        <f>IF(Tabulka1[[#This Row],[výsledný čas]]="","",COUNTIFS(Tabulka1[Pohlaví M/Z],Tabulka1[[#This Row],[Pohlaví M/Z]],Tabulka1[výsledný čas],"&lt;"&amp;Tabulka1[[#This Row],[výsledný čas]],Tabulka1[výsledný čas],"&lt;&gt;")+1)</f>
        <v>21</v>
      </c>
      <c r="L60" s="9">
        <f>IF(ISERROR(RANK(Tabulka1[[#This Row],[výsledný čas]],Tabulka1[výsledný čas],1)),"",RANK(Tabulka1[[#This Row],[výsledný čas]],Tabulka1[výsledný čas],1))</f>
        <v>21</v>
      </c>
    </row>
    <row r="61" spans="1:12" x14ac:dyDescent="0.25">
      <c r="A61" s="10">
        <v>41</v>
      </c>
      <c r="B61" s="10" t="s">
        <v>212</v>
      </c>
      <c r="C61" s="10">
        <v>1960</v>
      </c>
      <c r="D61" s="10" t="s">
        <v>213</v>
      </c>
      <c r="E61" s="11" t="s">
        <v>27</v>
      </c>
      <c r="F61" s="12">
        <v>4.6296296296296302E-3</v>
      </c>
      <c r="G61" s="12">
        <f>VLOOKUP(Tabulka1[[#This Row],[startovní číslo]],Tabulka13[],2,0)+$O$1</f>
        <v>1.534722222222222E-2</v>
      </c>
      <c r="H6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1.0717592592592591E-2</v>
      </c>
      <c r="I61" s="14" t="str">
        <f>IF(Tabulka1[[#This Row],[Pohlaví M/Z]]="Z",VLOOKUP(Tabulka1[[#This Row],[Ročník]],Tabulka3[],2,0),VLOOKUP(Tabulka1[[#This Row],[Ročník]],Tabulka3[],3,0))</f>
        <v>M50</v>
      </c>
      <c r="J61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61" s="9">
        <f>IF(Tabulka1[[#This Row],[výsledný čas]]="","",COUNTIFS(Tabulka1[Pohlaví M/Z],Tabulka1[[#This Row],[Pohlaví M/Z]],Tabulka1[výsledný čas],"&lt;"&amp;Tabulka1[[#This Row],[výsledný čas]],Tabulka1[výsledný čas],"&lt;&gt;")+1)</f>
        <v>25</v>
      </c>
      <c r="L61" s="9">
        <f>IF(ISERROR(RANK(Tabulka1[[#This Row],[výsledný čas]],Tabulka1[výsledný čas],1)),"",RANK(Tabulka1[[#This Row],[výsledný čas]],Tabulka1[výsledný čas],1))</f>
        <v>25</v>
      </c>
    </row>
    <row r="62" spans="1:12" x14ac:dyDescent="0.25">
      <c r="A62" s="10">
        <v>22</v>
      </c>
      <c r="B62" s="10" t="s">
        <v>208</v>
      </c>
      <c r="C62" s="10">
        <v>1963</v>
      </c>
      <c r="D62" s="10" t="s">
        <v>209</v>
      </c>
      <c r="E62" s="11" t="s">
        <v>27</v>
      </c>
      <c r="F62" s="12">
        <v>2.4305555555555599E-3</v>
      </c>
      <c r="G62" s="12">
        <f>VLOOKUP(Tabulka1[[#This Row],[startovní číslo]],Tabulka13[],2,0)+$O$1</f>
        <v>1.3229166666666667E-2</v>
      </c>
      <c r="H6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1.0798611111111106E-2</v>
      </c>
      <c r="I62" s="14" t="str">
        <f>IF(Tabulka1[[#This Row],[Pohlaví M/Z]]="Z",VLOOKUP(Tabulka1[[#This Row],[Ročník]],Tabulka3[],2,0),VLOOKUP(Tabulka1[[#This Row],[Ročník]],Tabulka3[],3,0))</f>
        <v>M50</v>
      </c>
      <c r="J62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62" s="9">
        <f>IF(Tabulka1[[#This Row],[výsledný čas]]="","",COUNTIFS(Tabulka1[Pohlaví M/Z],Tabulka1[[#This Row],[Pohlaví M/Z]],Tabulka1[výsledný čas],"&lt;"&amp;Tabulka1[[#This Row],[výsledný čas]],Tabulka1[výsledný čas],"&lt;&gt;")+1)</f>
        <v>27</v>
      </c>
      <c r="L62" s="9">
        <f>IF(ISERROR(RANK(Tabulka1[[#This Row],[výsledný čas]],Tabulka1[výsledný čas],1)),"",RANK(Tabulka1[[#This Row],[výsledný čas]],Tabulka1[výsledný čas],1))</f>
        <v>27</v>
      </c>
    </row>
    <row r="63" spans="1:12" x14ac:dyDescent="0.25">
      <c r="A63" s="10">
        <v>107</v>
      </c>
      <c r="B63" s="10" t="s">
        <v>230</v>
      </c>
      <c r="C63" s="10">
        <v>1961</v>
      </c>
      <c r="D63" s="10" t="s">
        <v>102</v>
      </c>
      <c r="E63" s="11" t="s">
        <v>27</v>
      </c>
      <c r="F63" s="12">
        <v>1.2037037037037001E-2</v>
      </c>
      <c r="G63" s="12">
        <f>VLOOKUP(Tabulka1[[#This Row],[startovní číslo]],Tabulka13[],2,0)+$O$1</f>
        <v>2.2905092592592591E-2</v>
      </c>
      <c r="H6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1.0868055555555591E-2</v>
      </c>
      <c r="I63" s="14" t="str">
        <f>IF(Tabulka1[[#This Row],[Pohlaví M/Z]]="Z",VLOOKUP(Tabulka1[[#This Row],[Ročník]],Tabulka3[],2,0),VLOOKUP(Tabulka1[[#This Row],[Ročník]],Tabulka3[],3,0))</f>
        <v>M50</v>
      </c>
      <c r="J63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63" s="9">
        <f>IF(Tabulka1[[#This Row],[výsledný čas]]="","",COUNTIFS(Tabulka1[Pohlaví M/Z],Tabulka1[[#This Row],[Pohlaví M/Z]],Tabulka1[výsledný čas],"&lt;"&amp;Tabulka1[[#This Row],[výsledný čas]],Tabulka1[výsledný čas],"&lt;&gt;")+1)</f>
        <v>29</v>
      </c>
      <c r="L63" s="9">
        <f>IF(ISERROR(RANK(Tabulka1[[#This Row],[výsledný čas]],Tabulka1[výsledný čas],1)),"",RANK(Tabulka1[[#This Row],[výsledný čas]],Tabulka1[výsledný čas],1))</f>
        <v>30</v>
      </c>
    </row>
    <row r="64" spans="1:12" x14ac:dyDescent="0.25">
      <c r="A64" s="10">
        <v>53</v>
      </c>
      <c r="B64" s="10" t="s">
        <v>217</v>
      </c>
      <c r="C64" s="10">
        <v>1963</v>
      </c>
      <c r="D64" s="10" t="s">
        <v>218</v>
      </c>
      <c r="E64" s="11" t="s">
        <v>27</v>
      </c>
      <c r="F64" s="12">
        <v>6.0185185185185203E-3</v>
      </c>
      <c r="G64" s="12">
        <f>VLOOKUP(Tabulka1[[#This Row],[startovní číslo]],Tabulka13[],2,0)+$O$1</f>
        <v>1.7118055555555556E-2</v>
      </c>
      <c r="H6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1.1099537037037036E-2</v>
      </c>
      <c r="I64" s="14" t="str">
        <f>IF(Tabulka1[[#This Row],[Pohlaví M/Z]]="Z",VLOOKUP(Tabulka1[[#This Row],[Ročník]],Tabulka3[],2,0),VLOOKUP(Tabulka1[[#This Row],[Ročník]],Tabulka3[],3,0))</f>
        <v>M50</v>
      </c>
      <c r="J64" s="9">
        <f>IF(Tabulka1[[#This Row],[výsledný čas]]="","",COUNTIFS(Tabulka1[Kategorie],Tabulka1[[#This Row],[Kategorie]],Tabulka1[výsledný čas],"&lt;"&amp;Tabulka1[[#This Row],[výsledný čas]],Tabulka1[výsledný čas],"&lt;&gt;")+1)</f>
        <v>7</v>
      </c>
      <c r="K64" s="9">
        <f>IF(Tabulka1[[#This Row],[výsledný čas]]="","",COUNTIFS(Tabulka1[Pohlaví M/Z],Tabulka1[[#This Row],[Pohlaví M/Z]],Tabulka1[výsledný čas],"&lt;"&amp;Tabulka1[[#This Row],[výsledný čas]],Tabulka1[výsledný čas],"&lt;&gt;")+1)</f>
        <v>34</v>
      </c>
      <c r="L64" s="9">
        <f>IF(ISERROR(RANK(Tabulka1[[#This Row],[výsledný čas]],Tabulka1[výsledný čas],1)),"",RANK(Tabulka1[[#This Row],[výsledný čas]],Tabulka1[výsledný čas],1))</f>
        <v>35</v>
      </c>
    </row>
    <row r="65" spans="1:12" x14ac:dyDescent="0.25">
      <c r="A65" s="10">
        <v>68</v>
      </c>
      <c r="B65" s="10" t="s">
        <v>219</v>
      </c>
      <c r="C65" s="10">
        <v>1957</v>
      </c>
      <c r="D65" s="10" t="s">
        <v>76</v>
      </c>
      <c r="E65" s="11" t="s">
        <v>27</v>
      </c>
      <c r="F65" s="12">
        <v>7.7546296296296304E-3</v>
      </c>
      <c r="G65" s="12">
        <f>VLOOKUP(Tabulka1[[#This Row],[startovní číslo]],Tabulka13[],2,0)+$O$1</f>
        <v>1.90625E-2</v>
      </c>
      <c r="H6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1.1307870370370369E-2</v>
      </c>
      <c r="I65" s="14" t="str">
        <f>IF(Tabulka1[[#This Row],[Pohlaví M/Z]]="Z",VLOOKUP(Tabulka1[[#This Row],[Ročník]],Tabulka3[],2,0),VLOOKUP(Tabulka1[[#This Row],[Ročník]],Tabulka3[],3,0))</f>
        <v>M50</v>
      </c>
      <c r="J65" s="9">
        <f>IF(Tabulka1[[#This Row],[výsledný čas]]="","",COUNTIFS(Tabulka1[Kategorie],Tabulka1[[#This Row],[Kategorie]],Tabulka1[výsledný čas],"&lt;"&amp;Tabulka1[[#This Row],[výsledný čas]],Tabulka1[výsledný čas],"&lt;&gt;")+1)</f>
        <v>8</v>
      </c>
      <c r="K65" s="9">
        <f>IF(Tabulka1[[#This Row],[výsledný čas]]="","",COUNTIFS(Tabulka1[Pohlaví M/Z],Tabulka1[[#This Row],[Pohlaví M/Z]],Tabulka1[výsledný čas],"&lt;"&amp;Tabulka1[[#This Row],[výsledný čas]],Tabulka1[výsledný čas],"&lt;&gt;")+1)</f>
        <v>40</v>
      </c>
      <c r="L65" s="9">
        <f>IF(ISERROR(RANK(Tabulka1[[#This Row],[výsledný čas]],Tabulka1[výsledný čas],1)),"",RANK(Tabulka1[[#This Row],[výsledný čas]],Tabulka1[výsledný čas],1))</f>
        <v>41</v>
      </c>
    </row>
    <row r="66" spans="1:12" x14ac:dyDescent="0.25">
      <c r="A66" s="10">
        <v>49</v>
      </c>
      <c r="B66" s="10" t="s">
        <v>215</v>
      </c>
      <c r="C66" s="10">
        <v>1957</v>
      </c>
      <c r="D66" s="10" t="s">
        <v>104</v>
      </c>
      <c r="E66" s="11" t="s">
        <v>27</v>
      </c>
      <c r="F66" s="12">
        <v>5.5555555555555497E-3</v>
      </c>
      <c r="G66" s="12">
        <f>VLOOKUP(Tabulka1[[#This Row],[startovní číslo]],Tabulka13[],2,0)+$O$1</f>
        <v>1.7534722222222226E-2</v>
      </c>
      <c r="H6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1.1979166666666676E-2</v>
      </c>
      <c r="I66" s="14" t="str">
        <f>IF(Tabulka1[[#This Row],[Pohlaví M/Z]]="Z",VLOOKUP(Tabulka1[[#This Row],[Ročník]],Tabulka3[],2,0),VLOOKUP(Tabulka1[[#This Row],[Ročník]],Tabulka3[],3,0))</f>
        <v>M50</v>
      </c>
      <c r="J66" s="9">
        <f>IF(Tabulka1[[#This Row],[výsledný čas]]="","",COUNTIFS(Tabulka1[Kategorie],Tabulka1[[#This Row],[Kategorie]],Tabulka1[výsledný čas],"&lt;"&amp;Tabulka1[[#This Row],[výsledný čas]],Tabulka1[výsledný čas],"&lt;&gt;")+1)</f>
        <v>9</v>
      </c>
      <c r="K66" s="9">
        <f>IF(Tabulka1[[#This Row],[výsledný čas]]="","",COUNTIFS(Tabulka1[Pohlaví M/Z],Tabulka1[[#This Row],[Pohlaví M/Z]],Tabulka1[výsledný čas],"&lt;"&amp;Tabulka1[[#This Row],[výsledný čas]],Tabulka1[výsledný čas],"&lt;&gt;")+1)</f>
        <v>53</v>
      </c>
      <c r="L66" s="9">
        <f>IF(ISERROR(RANK(Tabulka1[[#This Row],[výsledný čas]],Tabulka1[výsledný čas],1)),"",RANK(Tabulka1[[#This Row],[výsledný čas]],Tabulka1[výsledný čas],1))</f>
        <v>60</v>
      </c>
    </row>
    <row r="67" spans="1:12" x14ac:dyDescent="0.25">
      <c r="A67" s="10">
        <v>80</v>
      </c>
      <c r="B67" s="10" t="s">
        <v>222</v>
      </c>
      <c r="C67" s="10">
        <v>1959</v>
      </c>
      <c r="D67" s="10" t="s">
        <v>223</v>
      </c>
      <c r="E67" s="11" t="s">
        <v>27</v>
      </c>
      <c r="F67" s="12">
        <v>9.1435185185185196E-3</v>
      </c>
      <c r="G67" s="12">
        <f>VLOOKUP(Tabulka1[[#This Row],[startovní číslo]],Tabulka13[],2,0)+$O$1</f>
        <v>2.1261574074074075E-2</v>
      </c>
      <c r="H6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1.2118055555555556E-2</v>
      </c>
      <c r="I67" s="14" t="str">
        <f>IF(Tabulka1[[#This Row],[Pohlaví M/Z]]="Z",VLOOKUP(Tabulka1[[#This Row],[Ročník]],Tabulka3[],2,0),VLOOKUP(Tabulka1[[#This Row],[Ročník]],Tabulka3[],3,0))</f>
        <v>M50</v>
      </c>
      <c r="J67" s="9">
        <f>IF(Tabulka1[[#This Row],[výsledný čas]]="","",COUNTIFS(Tabulka1[Kategorie],Tabulka1[[#This Row],[Kategorie]],Tabulka1[výsledný čas],"&lt;"&amp;Tabulka1[[#This Row],[výsledný čas]],Tabulka1[výsledný čas],"&lt;&gt;")+1)</f>
        <v>10</v>
      </c>
      <c r="K67" s="9">
        <f>IF(Tabulka1[[#This Row],[výsledný čas]]="","",COUNTIFS(Tabulka1[Pohlaví M/Z],Tabulka1[[#This Row],[Pohlaví M/Z]],Tabulka1[výsledný čas],"&lt;"&amp;Tabulka1[[#This Row],[výsledný čas]],Tabulka1[výsledný čas],"&lt;&gt;")+1)</f>
        <v>55</v>
      </c>
      <c r="L67" s="9">
        <f>IF(ISERROR(RANK(Tabulka1[[#This Row],[výsledný čas]],Tabulka1[výsledný čas],1)),"",RANK(Tabulka1[[#This Row],[výsledný čas]],Tabulka1[výsledný čas],1))</f>
        <v>63</v>
      </c>
    </row>
    <row r="68" spans="1:12" x14ac:dyDescent="0.25">
      <c r="A68" s="10">
        <v>51</v>
      </c>
      <c r="B68" s="10" t="s">
        <v>216</v>
      </c>
      <c r="C68" s="10">
        <v>1956</v>
      </c>
      <c r="D68" s="10" t="s">
        <v>104</v>
      </c>
      <c r="E68" s="11" t="s">
        <v>27</v>
      </c>
      <c r="F68" s="12">
        <v>5.7870370370370402E-3</v>
      </c>
      <c r="G68" s="12">
        <f>VLOOKUP(Tabulka1[[#This Row],[startovní číslo]],Tabulka13[],2,0)+$O$1</f>
        <v>1.8009259259259263E-2</v>
      </c>
      <c r="H6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1.2222222222222223E-2</v>
      </c>
      <c r="I68" s="14" t="str">
        <f>IF(Tabulka1[[#This Row],[Pohlaví M/Z]]="Z",VLOOKUP(Tabulka1[[#This Row],[Ročník]],Tabulka3[],2,0),VLOOKUP(Tabulka1[[#This Row],[Ročník]],Tabulka3[],3,0))</f>
        <v>M50</v>
      </c>
      <c r="J68" s="9">
        <f>IF(Tabulka1[[#This Row],[výsledný čas]]="","",COUNTIFS(Tabulka1[Kategorie],Tabulka1[[#This Row],[Kategorie]],Tabulka1[výsledný čas],"&lt;"&amp;Tabulka1[[#This Row],[výsledný čas]],Tabulka1[výsledný čas],"&lt;&gt;")+1)</f>
        <v>11</v>
      </c>
      <c r="K68" s="9">
        <f>IF(Tabulka1[[#This Row],[výsledný čas]]="","",COUNTIFS(Tabulka1[Pohlaví M/Z],Tabulka1[[#This Row],[Pohlaví M/Z]],Tabulka1[výsledný čas],"&lt;"&amp;Tabulka1[[#This Row],[výsledný čas]],Tabulka1[výsledný čas],"&lt;&gt;")+1)</f>
        <v>58</v>
      </c>
      <c r="L68" s="9">
        <f>IF(ISERROR(RANK(Tabulka1[[#This Row],[výsledný čas]],Tabulka1[výsledný čas],1)),"",RANK(Tabulka1[[#This Row],[výsledný čas]],Tabulka1[výsledný čas],1))</f>
        <v>65</v>
      </c>
    </row>
    <row r="69" spans="1:12" x14ac:dyDescent="0.25">
      <c r="A69" s="10">
        <v>48</v>
      </c>
      <c r="B69" s="10" t="s">
        <v>214</v>
      </c>
      <c r="C69" s="10">
        <v>1962</v>
      </c>
      <c r="D69" s="10" t="s">
        <v>37</v>
      </c>
      <c r="E69" s="11" t="s">
        <v>27</v>
      </c>
      <c r="F69" s="12">
        <v>5.4398148148148097E-3</v>
      </c>
      <c r="G69" s="12">
        <f>VLOOKUP(Tabulka1[[#This Row],[startovní číslo]],Tabulka13[],2,0)+$O$1</f>
        <v>1.7708333333333336E-2</v>
      </c>
      <c r="H6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1.2268518518518526E-2</v>
      </c>
      <c r="I69" s="14" t="str">
        <f>IF(Tabulka1[[#This Row],[Pohlaví M/Z]]="Z",VLOOKUP(Tabulka1[[#This Row],[Ročník]],Tabulka3[],2,0),VLOOKUP(Tabulka1[[#This Row],[Ročník]],Tabulka3[],3,0))</f>
        <v>M50</v>
      </c>
      <c r="J69" s="9">
        <f>IF(Tabulka1[[#This Row],[výsledný čas]]="","",COUNTIFS(Tabulka1[Kategorie],Tabulka1[[#This Row],[Kategorie]],Tabulka1[výsledný čas],"&lt;"&amp;Tabulka1[[#This Row],[výsledný čas]],Tabulka1[výsledný čas],"&lt;&gt;")+1)</f>
        <v>12</v>
      </c>
      <c r="K69" s="9">
        <f>IF(Tabulka1[[#This Row],[výsledný čas]]="","",COUNTIFS(Tabulka1[Pohlaví M/Z],Tabulka1[[#This Row],[Pohlaví M/Z]],Tabulka1[výsledný čas],"&lt;"&amp;Tabulka1[[#This Row],[výsledný čas]],Tabulka1[výsledný čas],"&lt;&gt;")+1)</f>
        <v>60</v>
      </c>
      <c r="L69" s="9">
        <f>IF(ISERROR(RANK(Tabulka1[[#This Row],[výsledný čas]],Tabulka1[výsledný čas],1)),"",RANK(Tabulka1[[#This Row],[výsledný čas]],Tabulka1[výsledný čas],1))</f>
        <v>67</v>
      </c>
    </row>
    <row r="70" spans="1:12" x14ac:dyDescent="0.25">
      <c r="A70" s="10">
        <v>79</v>
      </c>
      <c r="B70" s="10" t="s">
        <v>221</v>
      </c>
      <c r="C70" s="10">
        <v>1959</v>
      </c>
      <c r="D70" s="10" t="s">
        <v>109</v>
      </c>
      <c r="E70" s="11" t="s">
        <v>27</v>
      </c>
      <c r="F70" s="12">
        <v>9.0277777777777804E-3</v>
      </c>
      <c r="G70" s="12">
        <f>VLOOKUP(Tabulka1[[#This Row],[startovní číslo]],Tabulka13[],2,0)+$O$1</f>
        <v>2.1458333333333333E-2</v>
      </c>
      <c r="H7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1.2430555555555552E-2</v>
      </c>
      <c r="I70" s="14" t="str">
        <f>IF(Tabulka1[[#This Row],[Pohlaví M/Z]]="Z",VLOOKUP(Tabulka1[[#This Row],[Ročník]],Tabulka3[],2,0),VLOOKUP(Tabulka1[[#This Row],[Ročník]],Tabulka3[],3,0))</f>
        <v>M50</v>
      </c>
      <c r="J70" s="9">
        <f>IF(Tabulka1[[#This Row],[výsledný čas]]="","",COUNTIFS(Tabulka1[Kategorie],Tabulka1[[#This Row],[Kategorie]],Tabulka1[výsledný čas],"&lt;"&amp;Tabulka1[[#This Row],[výsledný čas]],Tabulka1[výsledný čas],"&lt;&gt;")+1)</f>
        <v>13</v>
      </c>
      <c r="K70" s="9">
        <f>IF(Tabulka1[[#This Row],[výsledný čas]]="","",COUNTIFS(Tabulka1[Pohlaví M/Z],Tabulka1[[#This Row],[Pohlaví M/Z]],Tabulka1[výsledný čas],"&lt;"&amp;Tabulka1[[#This Row],[výsledný čas]],Tabulka1[výsledný čas],"&lt;&gt;")+1)</f>
        <v>61</v>
      </c>
      <c r="L70" s="9">
        <f>IF(ISERROR(RANK(Tabulka1[[#This Row],[výsledný čas]],Tabulka1[výsledný čas],1)),"",RANK(Tabulka1[[#This Row],[výsledný čas]],Tabulka1[výsledný čas],1))</f>
        <v>70</v>
      </c>
    </row>
    <row r="71" spans="1:12" x14ac:dyDescent="0.25">
      <c r="A71" s="10">
        <v>104</v>
      </c>
      <c r="B71" s="10" t="s">
        <v>228</v>
      </c>
      <c r="C71" s="10">
        <v>1964</v>
      </c>
      <c r="D71" s="10" t="s">
        <v>229</v>
      </c>
      <c r="E71" s="11" t="s">
        <v>27</v>
      </c>
      <c r="F71" s="12">
        <v>1.16898148148148E-2</v>
      </c>
      <c r="G71" s="12">
        <f>VLOOKUP(Tabulka1[[#This Row],[startovní číslo]],Tabulka13[],2,0)+$O$1</f>
        <v>2.4166666666666666E-2</v>
      </c>
      <c r="H7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1.2476851851851866E-2</v>
      </c>
      <c r="I71" s="14" t="str">
        <f>IF(Tabulka1[[#This Row],[Pohlaví M/Z]]="Z",VLOOKUP(Tabulka1[[#This Row],[Ročník]],Tabulka3[],2,0),VLOOKUP(Tabulka1[[#This Row],[Ročník]],Tabulka3[],3,0))</f>
        <v>M50</v>
      </c>
      <c r="J71" s="9">
        <f>IF(Tabulka1[[#This Row],[výsledný čas]]="","",COUNTIFS(Tabulka1[Kategorie],Tabulka1[[#This Row],[Kategorie]],Tabulka1[výsledný čas],"&lt;"&amp;Tabulka1[[#This Row],[výsledný čas]],Tabulka1[výsledný čas],"&lt;&gt;")+1)</f>
        <v>14</v>
      </c>
      <c r="K71" s="9">
        <f>IF(Tabulka1[[#This Row],[výsledný čas]]="","",COUNTIFS(Tabulka1[Pohlaví M/Z],Tabulka1[[#This Row],[Pohlaví M/Z]],Tabulka1[výsledný čas],"&lt;"&amp;Tabulka1[[#This Row],[výsledný čas]],Tabulka1[výsledný čas],"&lt;&gt;")+1)</f>
        <v>62</v>
      </c>
      <c r="L71" s="9">
        <f>IF(ISERROR(RANK(Tabulka1[[#This Row],[výsledný čas]],Tabulka1[výsledný čas],1)),"",RANK(Tabulka1[[#This Row],[výsledný čas]],Tabulka1[výsledný čas],1))</f>
        <v>71</v>
      </c>
    </row>
    <row r="72" spans="1:12" x14ac:dyDescent="0.25">
      <c r="A72" s="10">
        <v>116</v>
      </c>
      <c r="B72" s="10" t="s">
        <v>231</v>
      </c>
      <c r="C72" s="10">
        <v>1962</v>
      </c>
      <c r="D72" s="10" t="s">
        <v>232</v>
      </c>
      <c r="E72" s="11" t="s">
        <v>27</v>
      </c>
      <c r="F72" s="12">
        <v>1.30787037037037E-2</v>
      </c>
      <c r="G72" s="12">
        <f>VLOOKUP(Tabulka1[[#This Row],[startovní číslo]],Tabulka13[],2,0)+$O$1</f>
        <v>2.5752314814814815E-2</v>
      </c>
      <c r="H7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1.2673611111111115E-2</v>
      </c>
      <c r="I72" s="14" t="str">
        <f>IF(Tabulka1[[#This Row],[Pohlaví M/Z]]="Z",VLOOKUP(Tabulka1[[#This Row],[Ročník]],Tabulka3[],2,0),VLOOKUP(Tabulka1[[#This Row],[Ročník]],Tabulka3[],3,0))</f>
        <v>M50</v>
      </c>
      <c r="J72" s="9">
        <f>IF(Tabulka1[[#This Row],[výsledný čas]]="","",COUNTIFS(Tabulka1[Kategorie],Tabulka1[[#This Row],[Kategorie]],Tabulka1[výsledný čas],"&lt;"&amp;Tabulka1[[#This Row],[výsledný čas]],Tabulka1[výsledný čas],"&lt;&gt;")+1)</f>
        <v>15</v>
      </c>
      <c r="K72" s="9">
        <f>IF(Tabulka1[[#This Row],[výsledný čas]]="","",COUNTIFS(Tabulka1[Pohlaví M/Z],Tabulka1[[#This Row],[Pohlaví M/Z]],Tabulka1[výsledný čas],"&lt;"&amp;Tabulka1[[#This Row],[výsledný čas]],Tabulka1[výsledný čas],"&lt;&gt;")+1)</f>
        <v>65</v>
      </c>
      <c r="L72" s="9">
        <f>IF(ISERROR(RANK(Tabulka1[[#This Row],[výsledný čas]],Tabulka1[výsledný čas],1)),"",RANK(Tabulka1[[#This Row],[výsledný čas]],Tabulka1[výsledný čas],1))</f>
        <v>75</v>
      </c>
    </row>
    <row r="73" spans="1:12" x14ac:dyDescent="0.25">
      <c r="A73" s="10">
        <v>102</v>
      </c>
      <c r="B73" s="10" t="s">
        <v>227</v>
      </c>
      <c r="C73" s="10">
        <v>1957</v>
      </c>
      <c r="D73" s="10" t="s">
        <v>104</v>
      </c>
      <c r="E73" s="11" t="s">
        <v>27</v>
      </c>
      <c r="F73" s="12">
        <v>1.14583333333333E-2</v>
      </c>
      <c r="G73" s="12">
        <f>VLOOKUP(Tabulka1[[#This Row],[startovní číslo]],Tabulka13[],2,0)+$O$1</f>
        <v>2.4745370370370369E-2</v>
      </c>
      <c r="H7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1.3287037037037069E-2</v>
      </c>
      <c r="I73" s="14" t="str">
        <f>IF(Tabulka1[[#This Row],[Pohlaví M/Z]]="Z",VLOOKUP(Tabulka1[[#This Row],[Ročník]],Tabulka3[],2,0),VLOOKUP(Tabulka1[[#This Row],[Ročník]],Tabulka3[],3,0))</f>
        <v>M50</v>
      </c>
      <c r="J73" s="9">
        <f>IF(Tabulka1[[#This Row],[výsledný čas]]="","",COUNTIFS(Tabulka1[Kategorie],Tabulka1[[#This Row],[Kategorie]],Tabulka1[výsledný čas],"&lt;"&amp;Tabulka1[[#This Row],[výsledný čas]],Tabulka1[výsledný čas],"&lt;&gt;")+1)</f>
        <v>16</v>
      </c>
      <c r="K73" s="9">
        <f>IF(Tabulka1[[#This Row],[výsledný čas]]="","",COUNTIFS(Tabulka1[Pohlaví M/Z],Tabulka1[[#This Row],[Pohlaví M/Z]],Tabulka1[výsledný čas],"&lt;"&amp;Tabulka1[[#This Row],[výsledný čas]],Tabulka1[výsledný čas],"&lt;&gt;")+1)</f>
        <v>71</v>
      </c>
      <c r="L73" s="9">
        <f>IF(ISERROR(RANK(Tabulka1[[#This Row],[výsledný čas]],Tabulka1[výsledný čas],1)),"",RANK(Tabulka1[[#This Row],[výsledný čas]],Tabulka1[výsledný čas],1))</f>
        <v>83</v>
      </c>
    </row>
    <row r="74" spans="1:12" x14ac:dyDescent="0.25">
      <c r="A74" s="10">
        <v>20</v>
      </c>
      <c r="B74" s="10" t="s">
        <v>207</v>
      </c>
      <c r="C74" s="10">
        <v>1962</v>
      </c>
      <c r="D74" s="10" t="s">
        <v>88</v>
      </c>
      <c r="E74" s="11" t="s">
        <v>27</v>
      </c>
      <c r="F74" s="12">
        <v>2.1990740740740699E-3</v>
      </c>
      <c r="G74" s="12">
        <f>VLOOKUP(Tabulka1[[#This Row],[startovní číslo]],Tabulka13[],2,0)+$O$1</f>
        <v>1.636574074074074E-2</v>
      </c>
      <c r="H7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1.4166666666666669E-2</v>
      </c>
      <c r="I74" s="14" t="str">
        <f>IF(Tabulka1[[#This Row],[Pohlaví M/Z]]="Z",VLOOKUP(Tabulka1[[#This Row],[Ročník]],Tabulka3[],2,0),VLOOKUP(Tabulka1[[#This Row],[Ročník]],Tabulka3[],3,0))</f>
        <v>M50</v>
      </c>
      <c r="J74" s="9">
        <f>IF(Tabulka1[[#This Row],[výsledný čas]]="","",COUNTIFS(Tabulka1[Kategorie],Tabulka1[[#This Row],[Kategorie]],Tabulka1[výsledný čas],"&lt;"&amp;Tabulka1[[#This Row],[výsledný čas]],Tabulka1[výsledný čas],"&lt;&gt;")+1)</f>
        <v>17</v>
      </c>
      <c r="K74" s="9">
        <f>IF(Tabulka1[[#This Row],[výsledný čas]]="","",COUNTIFS(Tabulka1[Pohlaví M/Z],Tabulka1[[#This Row],[Pohlaví M/Z]],Tabulka1[výsledný čas],"&lt;"&amp;Tabulka1[[#This Row],[výsledný čas]],Tabulka1[výsledný čas],"&lt;&gt;")+1)</f>
        <v>78</v>
      </c>
      <c r="L74" s="9">
        <f>IF(ISERROR(RANK(Tabulka1[[#This Row],[výsledný čas]],Tabulka1[výsledný čas],1)),"",RANK(Tabulka1[[#This Row],[výsledný čas]],Tabulka1[výsledný čas],1))</f>
        <v>92</v>
      </c>
    </row>
    <row r="75" spans="1:12" x14ac:dyDescent="0.25">
      <c r="A75" s="10">
        <v>126</v>
      </c>
      <c r="B75" s="10" t="s">
        <v>233</v>
      </c>
      <c r="C75" s="10">
        <v>1958</v>
      </c>
      <c r="D75" s="10" t="s">
        <v>234</v>
      </c>
      <c r="E75" s="11" t="s">
        <v>27</v>
      </c>
      <c r="F75" s="12">
        <v>1.44675925925926E-2</v>
      </c>
      <c r="G75" s="12">
        <f>VLOOKUP(Tabulka1[[#This Row],[startovní číslo]],Tabulka13[],2,0)+$O$1</f>
        <v>2.8969907407407409E-2</v>
      </c>
      <c r="H7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1.450231481481481E-2</v>
      </c>
      <c r="I75" s="14" t="str">
        <f>IF(Tabulka1[[#This Row],[Pohlaví M/Z]]="Z",VLOOKUP(Tabulka1[[#This Row],[Ročník]],Tabulka3[],2,0),VLOOKUP(Tabulka1[[#This Row],[Ročník]],Tabulka3[],3,0))</f>
        <v>M50</v>
      </c>
      <c r="J75" s="9">
        <f>IF(Tabulka1[[#This Row],[výsledný čas]]="","",COUNTIFS(Tabulka1[Kategorie],Tabulka1[[#This Row],[Kategorie]],Tabulka1[výsledný čas],"&lt;"&amp;Tabulka1[[#This Row],[výsledný čas]],Tabulka1[výsledný čas],"&lt;&gt;")+1)</f>
        <v>18</v>
      </c>
      <c r="K75" s="9">
        <f>IF(Tabulka1[[#This Row],[výsledný čas]]="","",COUNTIFS(Tabulka1[Pohlaví M/Z],Tabulka1[[#This Row],[Pohlaví M/Z]],Tabulka1[výsledný čas],"&lt;"&amp;Tabulka1[[#This Row],[výsledný čas]],Tabulka1[výsledný čas],"&lt;&gt;")+1)</f>
        <v>83</v>
      </c>
      <c r="L75" s="9">
        <f>IF(ISERROR(RANK(Tabulka1[[#This Row],[výsledný čas]],Tabulka1[výsledný čas],1)),"",RANK(Tabulka1[[#This Row],[výsledný čas]],Tabulka1[výsledný čas],1))</f>
        <v>99</v>
      </c>
    </row>
    <row r="76" spans="1:12" x14ac:dyDescent="0.25">
      <c r="A76" s="10">
        <v>91</v>
      </c>
      <c r="B76" s="10" t="s">
        <v>226</v>
      </c>
      <c r="C76" s="10">
        <v>1957</v>
      </c>
      <c r="D76" s="10" t="s">
        <v>104</v>
      </c>
      <c r="E76" s="11" t="s">
        <v>27</v>
      </c>
      <c r="F76" s="12">
        <v>1.0416666666666701E-2</v>
      </c>
      <c r="G76" s="12">
        <f>VLOOKUP(Tabulka1[[#This Row],[startovní číslo]],Tabulka13[],2,0)+$O$1</f>
        <v>2.5335648148148145E-2</v>
      </c>
      <c r="H7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1.4918981481481445E-2</v>
      </c>
      <c r="I76" s="14" t="str">
        <f>IF(Tabulka1[[#This Row],[Pohlaví M/Z]]="Z",VLOOKUP(Tabulka1[[#This Row],[Ročník]],Tabulka3[],2,0),VLOOKUP(Tabulka1[[#This Row],[Ročník]],Tabulka3[],3,0))</f>
        <v>M50</v>
      </c>
      <c r="J76" s="9">
        <f>IF(Tabulka1[[#This Row],[výsledný čas]]="","",COUNTIFS(Tabulka1[Kategorie],Tabulka1[[#This Row],[Kategorie]],Tabulka1[výsledný čas],"&lt;"&amp;Tabulka1[[#This Row],[výsledný čas]],Tabulka1[výsledný čas],"&lt;&gt;")+1)</f>
        <v>19</v>
      </c>
      <c r="K76" s="9">
        <f>IF(Tabulka1[[#This Row],[výsledný čas]]="","",COUNTIFS(Tabulka1[Pohlaví M/Z],Tabulka1[[#This Row],[Pohlaví M/Z]],Tabulka1[výsledný čas],"&lt;"&amp;Tabulka1[[#This Row],[výsledný čas]],Tabulka1[výsledný čas],"&lt;&gt;")+1)</f>
        <v>86</v>
      </c>
      <c r="L76" s="9">
        <f>IF(ISERROR(RANK(Tabulka1[[#This Row],[výsledný čas]],Tabulka1[výsledný čas],1)),"",RANK(Tabulka1[[#This Row],[výsledný čas]],Tabulka1[výsledný čas],1))</f>
        <v>102</v>
      </c>
    </row>
    <row r="77" spans="1:12" x14ac:dyDescent="0.25">
      <c r="A77" s="10">
        <v>87</v>
      </c>
      <c r="B77" s="10" t="s">
        <v>224</v>
      </c>
      <c r="C77" s="10">
        <v>1957</v>
      </c>
      <c r="D77" s="10" t="s">
        <v>104</v>
      </c>
      <c r="E77" s="11" t="s">
        <v>27</v>
      </c>
      <c r="F77" s="12">
        <v>9.9537037037037007E-3</v>
      </c>
      <c r="G77" s="12">
        <f>VLOOKUP(Tabulka1[[#This Row],[startovní číslo]],Tabulka13[],2,0)+$O$1</f>
        <v>2.6145833333333337E-2</v>
      </c>
      <c r="H7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1.6192129629629636E-2</v>
      </c>
      <c r="I77" s="14" t="str">
        <f>IF(Tabulka1[[#This Row],[Pohlaví M/Z]]="Z",VLOOKUP(Tabulka1[[#This Row],[Ročník]],Tabulka3[],2,0),VLOOKUP(Tabulka1[[#This Row],[Ročník]],Tabulka3[],3,0))</f>
        <v>M50</v>
      </c>
      <c r="J77" s="9">
        <f>IF(Tabulka1[[#This Row],[výsledný čas]]="","",COUNTIFS(Tabulka1[Kategorie],Tabulka1[[#This Row],[Kategorie]],Tabulka1[výsledný čas],"&lt;"&amp;Tabulka1[[#This Row],[výsledný čas]],Tabulka1[výsledný čas],"&lt;&gt;")+1)</f>
        <v>20</v>
      </c>
      <c r="K77" s="9">
        <f>IF(Tabulka1[[#This Row],[výsledný čas]]="","",COUNTIFS(Tabulka1[Pohlaví M/Z],Tabulka1[[#This Row],[Pohlaví M/Z]],Tabulka1[výsledný čas],"&lt;"&amp;Tabulka1[[#This Row],[výsledný čas]],Tabulka1[výsledný čas],"&lt;&gt;")+1)</f>
        <v>93</v>
      </c>
      <c r="L77" s="9">
        <f>IF(ISERROR(RANK(Tabulka1[[#This Row],[výsledný čas]],Tabulka1[výsledný čas],1)),"",RANK(Tabulka1[[#This Row],[výsledný čas]],Tabulka1[výsledný čas],1))</f>
        <v>112</v>
      </c>
    </row>
    <row r="78" spans="1:12" x14ac:dyDescent="0.25">
      <c r="A78" s="10">
        <v>92</v>
      </c>
      <c r="B78" s="10" t="s">
        <v>225</v>
      </c>
      <c r="C78" s="10">
        <v>1958</v>
      </c>
      <c r="D78" s="10" t="s">
        <v>104</v>
      </c>
      <c r="E78" s="11" t="s">
        <v>27</v>
      </c>
      <c r="F78" s="12">
        <v>1.05324074074074E-2</v>
      </c>
      <c r="G78" s="12">
        <f>VLOOKUP(Tabulka1[[#This Row],[startovní číslo]],Tabulka13[],2,0)+$O$1</f>
        <v>2.7268518518518522E-2</v>
      </c>
      <c r="H7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1.6736111111111122E-2</v>
      </c>
      <c r="I78" s="14" t="str">
        <f>IF(Tabulka1[[#This Row],[Pohlaví M/Z]]="Z",VLOOKUP(Tabulka1[[#This Row],[Ročník]],Tabulka3[],2,0),VLOOKUP(Tabulka1[[#This Row],[Ročník]],Tabulka3[],3,0))</f>
        <v>M50</v>
      </c>
      <c r="J78" s="9">
        <f>IF(Tabulka1[[#This Row],[výsledný čas]]="","",COUNTIFS(Tabulka1[Kategorie],Tabulka1[[#This Row],[Kategorie]],Tabulka1[výsledný čas],"&lt;"&amp;Tabulka1[[#This Row],[výsledný čas]],Tabulka1[výsledný čas],"&lt;&gt;")+1)</f>
        <v>21</v>
      </c>
      <c r="K78" s="9">
        <f>IF(Tabulka1[[#This Row],[výsledný čas]]="","",COUNTIFS(Tabulka1[Pohlaví M/Z],Tabulka1[[#This Row],[Pohlaví M/Z]],Tabulka1[výsledný čas],"&lt;"&amp;Tabulka1[[#This Row],[výsledný čas]],Tabulka1[výsledný čas],"&lt;&gt;")+1)</f>
        <v>94</v>
      </c>
      <c r="L78" s="9">
        <f>IF(ISERROR(RANK(Tabulka1[[#This Row],[výsledný čas]],Tabulka1[výsledný čas],1)),"",RANK(Tabulka1[[#This Row],[výsledný čas]],Tabulka1[výsledný čas],1))</f>
        <v>115</v>
      </c>
    </row>
    <row r="79" spans="1:12" x14ac:dyDescent="0.25">
      <c r="A79" s="10">
        <v>4</v>
      </c>
      <c r="B79" s="10" t="s">
        <v>81</v>
      </c>
      <c r="C79" s="10">
        <v>1954</v>
      </c>
      <c r="D79" s="10" t="s">
        <v>82</v>
      </c>
      <c r="E79" s="11" t="s">
        <v>27</v>
      </c>
      <c r="F79" s="12">
        <v>3.4722222222222202E-4</v>
      </c>
      <c r="G79" s="12">
        <f>VLOOKUP(Tabulka1[[#This Row],[startovní číslo]],Tabulka13[],2,0)+$O$1</f>
        <v>9.4097222222222221E-3</v>
      </c>
      <c r="H7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9.0624999999999994E-3</v>
      </c>
      <c r="I79" s="14" t="str">
        <f>IF(Tabulka1[[#This Row],[Pohlaví M/Z]]="Z",VLOOKUP(Tabulka1[[#This Row],[Ročník]],Tabulka3[],2,0),VLOOKUP(Tabulka1[[#This Row],[Ročník]],Tabulka3[],3,0))</f>
        <v>M60</v>
      </c>
      <c r="J79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79" s="9">
        <f>IF(Tabulka1[[#This Row],[výsledný čas]]="","",COUNTIFS(Tabulka1[Pohlaví M/Z],Tabulka1[[#This Row],[Pohlaví M/Z]],Tabulka1[výsledný čas],"&lt;"&amp;Tabulka1[[#This Row],[výsledný čas]],Tabulka1[výsledný čas],"&lt;&gt;")+1)</f>
        <v>3</v>
      </c>
      <c r="L79" s="9">
        <f>IF(ISERROR(RANK(Tabulka1[[#This Row],[výsledný čas]],Tabulka1[výsledný čas],1)),"",RANK(Tabulka1[[#This Row],[výsledný čas]],Tabulka1[výsledný čas],1))</f>
        <v>3</v>
      </c>
    </row>
    <row r="80" spans="1:12" x14ac:dyDescent="0.25">
      <c r="A80" s="10">
        <v>38</v>
      </c>
      <c r="B80" s="10" t="s">
        <v>89</v>
      </c>
      <c r="C80" s="10">
        <v>1954</v>
      </c>
      <c r="D80" s="10" t="s">
        <v>90</v>
      </c>
      <c r="E80" s="11" t="s">
        <v>27</v>
      </c>
      <c r="F80" s="12">
        <v>4.2824074074074101E-3</v>
      </c>
      <c r="G80" s="12">
        <f>VLOOKUP(Tabulka1[[#This Row],[startovní číslo]],Tabulka13[],2,0)+$O$1</f>
        <v>1.4780092592592591E-2</v>
      </c>
      <c r="H8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1.0497685185185181E-2</v>
      </c>
      <c r="I80" s="14" t="str">
        <f>IF(Tabulka1[[#This Row],[Pohlaví M/Z]]="Z",VLOOKUP(Tabulka1[[#This Row],[Ročník]],Tabulka3[],2,0),VLOOKUP(Tabulka1[[#This Row],[Ročník]],Tabulka3[],3,0))</f>
        <v>M60</v>
      </c>
      <c r="J80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80" s="9">
        <f>IF(Tabulka1[[#This Row],[výsledný čas]]="","",COUNTIFS(Tabulka1[Pohlaví M/Z],Tabulka1[[#This Row],[Pohlaví M/Z]],Tabulka1[výsledný čas],"&lt;"&amp;Tabulka1[[#This Row],[výsledný čas]],Tabulka1[výsledný čas],"&lt;&gt;")+1)</f>
        <v>19</v>
      </c>
      <c r="L80" s="9">
        <f>IF(ISERROR(RANK(Tabulka1[[#This Row],[výsledný čas]],Tabulka1[výsledný čas],1)),"",RANK(Tabulka1[[#This Row],[výsledný čas]],Tabulka1[výsledný čas],1))</f>
        <v>19</v>
      </c>
    </row>
    <row r="81" spans="1:12" x14ac:dyDescent="0.25">
      <c r="A81" s="10">
        <v>69</v>
      </c>
      <c r="B81" s="10" t="s">
        <v>113</v>
      </c>
      <c r="C81" s="10">
        <v>1954</v>
      </c>
      <c r="D81" s="10" t="s">
        <v>114</v>
      </c>
      <c r="E81" s="11" t="s">
        <v>27</v>
      </c>
      <c r="F81" s="12">
        <v>7.8703703703703696E-3</v>
      </c>
      <c r="G81" s="12">
        <f>VLOOKUP(Tabulka1[[#This Row],[startovní číslo]],Tabulka13[],2,0)+$O$1</f>
        <v>1.9224537037037037E-2</v>
      </c>
      <c r="H8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1.1354166666666667E-2</v>
      </c>
      <c r="I81" s="14" t="str">
        <f>IF(Tabulka1[[#This Row],[Pohlaví M/Z]]="Z",VLOOKUP(Tabulka1[[#This Row],[Ročník]],Tabulka3[],2,0),VLOOKUP(Tabulka1[[#This Row],[Ročník]],Tabulka3[],3,0))</f>
        <v>M60</v>
      </c>
      <c r="J81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81" s="9">
        <f>IF(Tabulka1[[#This Row],[výsledný čas]]="","",COUNTIFS(Tabulka1[Pohlaví M/Z],Tabulka1[[#This Row],[Pohlaví M/Z]],Tabulka1[výsledný čas],"&lt;"&amp;Tabulka1[[#This Row],[výsledný čas]],Tabulka1[výsledný čas],"&lt;&gt;")+1)</f>
        <v>42</v>
      </c>
      <c r="L81" s="9">
        <f>IF(ISERROR(RANK(Tabulka1[[#This Row],[výsledný čas]],Tabulka1[výsledný čas],1)),"",RANK(Tabulka1[[#This Row],[výsledný čas]],Tabulka1[výsledný čas],1))</f>
        <v>43</v>
      </c>
    </row>
    <row r="82" spans="1:12" x14ac:dyDescent="0.25">
      <c r="A82" s="10">
        <v>62</v>
      </c>
      <c r="B82" s="10" t="s">
        <v>111</v>
      </c>
      <c r="C82" s="10">
        <v>1951</v>
      </c>
      <c r="D82" s="10" t="s">
        <v>112</v>
      </c>
      <c r="E82" s="11" t="s">
        <v>27</v>
      </c>
      <c r="F82" s="12">
        <v>7.0601851851851798E-3</v>
      </c>
      <c r="G82" s="12">
        <f>VLOOKUP(Tabulka1[[#This Row],[startovní číslo]],Tabulka13[],2,0)+$O$1</f>
        <v>1.849537037037037E-2</v>
      </c>
      <c r="H8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1.1435185185185191E-2</v>
      </c>
      <c r="I82" s="14" t="str">
        <f>IF(Tabulka1[[#This Row],[Pohlaví M/Z]]="Z",VLOOKUP(Tabulka1[[#This Row],[Ročník]],Tabulka3[],2,0),VLOOKUP(Tabulka1[[#This Row],[Ročník]],Tabulka3[],3,0))</f>
        <v>M60</v>
      </c>
      <c r="J82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82" s="9">
        <f>IF(Tabulka1[[#This Row],[výsledný čas]]="","",COUNTIFS(Tabulka1[Pohlaví M/Z],Tabulka1[[#This Row],[Pohlaví M/Z]],Tabulka1[výsledný čas],"&lt;"&amp;Tabulka1[[#This Row],[výsledný čas]],Tabulka1[výsledný čas],"&lt;&gt;")+1)</f>
        <v>44</v>
      </c>
      <c r="L82" s="9">
        <f>IF(ISERROR(RANK(Tabulka1[[#This Row],[výsledný čas]],Tabulka1[výsledný čas],1)),"",RANK(Tabulka1[[#This Row],[výsledný čas]],Tabulka1[výsledný čas],1))</f>
        <v>46</v>
      </c>
    </row>
    <row r="83" spans="1:12" x14ac:dyDescent="0.25">
      <c r="A83" s="10">
        <v>25</v>
      </c>
      <c r="B83" s="10" t="s">
        <v>83</v>
      </c>
      <c r="C83" s="10">
        <v>1953</v>
      </c>
      <c r="D83" s="10" t="s">
        <v>84</v>
      </c>
      <c r="E83" s="11" t="s">
        <v>27</v>
      </c>
      <c r="F83" s="12">
        <v>2.7777777777777801E-3</v>
      </c>
      <c r="G83" s="12">
        <f>VLOOKUP(Tabulka1[[#This Row],[startovní číslo]],Tabulka13[],2,0)+$O$1</f>
        <v>1.4386574074074072E-2</v>
      </c>
      <c r="H8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1.1608796296296292E-2</v>
      </c>
      <c r="I83" s="14" t="str">
        <f>IF(Tabulka1[[#This Row],[Pohlaví M/Z]]="Z",VLOOKUP(Tabulka1[[#This Row],[Ročník]],Tabulka3[],2,0),VLOOKUP(Tabulka1[[#This Row],[Ročník]],Tabulka3[],3,0))</f>
        <v>M60</v>
      </c>
      <c r="J83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83" s="9">
        <f>IF(Tabulka1[[#This Row],[výsledný čas]]="","",COUNTIFS(Tabulka1[Pohlaví M/Z],Tabulka1[[#This Row],[Pohlaví M/Z]],Tabulka1[výsledný čas],"&lt;"&amp;Tabulka1[[#This Row],[výsledný čas]],Tabulka1[výsledný čas],"&lt;&gt;")+1)</f>
        <v>49</v>
      </c>
      <c r="L83" s="9">
        <f>IF(ISERROR(RANK(Tabulka1[[#This Row],[výsledný čas]],Tabulka1[výsledný čas],1)),"",RANK(Tabulka1[[#This Row],[výsledný čas]],Tabulka1[výsledný čas],1))</f>
        <v>51</v>
      </c>
    </row>
    <row r="84" spans="1:12" x14ac:dyDescent="0.25">
      <c r="A84" s="10">
        <v>31</v>
      </c>
      <c r="B84" s="10" t="s">
        <v>105</v>
      </c>
      <c r="C84" s="10">
        <v>1953</v>
      </c>
      <c r="D84" s="10" t="s">
        <v>106</v>
      </c>
      <c r="E84" s="11" t="s">
        <v>27</v>
      </c>
      <c r="F84" s="12">
        <v>3.4722222222222199E-3</v>
      </c>
      <c r="G84" s="12">
        <f>VLOOKUP(Tabulka1[[#This Row],[startovní číslo]],Tabulka13[],2,0)+$O$1</f>
        <v>1.5324074074074073E-2</v>
      </c>
      <c r="H8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1.1851851851851853E-2</v>
      </c>
      <c r="I84" s="14" t="str">
        <f>IF(Tabulka1[[#This Row],[Pohlaví M/Z]]="Z",VLOOKUP(Tabulka1[[#This Row],[Ročník]],Tabulka3[],2,0),VLOOKUP(Tabulka1[[#This Row],[Ročník]],Tabulka3[],3,0))</f>
        <v>M60</v>
      </c>
      <c r="J84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84" s="9">
        <f>IF(Tabulka1[[#This Row],[výsledný čas]]="","",COUNTIFS(Tabulka1[Pohlaví M/Z],Tabulka1[[#This Row],[Pohlaví M/Z]],Tabulka1[výsledný čas],"&lt;"&amp;Tabulka1[[#This Row],[výsledný čas]],Tabulka1[výsledný čas],"&lt;&gt;")+1)</f>
        <v>52</v>
      </c>
      <c r="L84" s="9">
        <f>IF(ISERROR(RANK(Tabulka1[[#This Row],[výsledný čas]],Tabulka1[výsledný čas],1)),"",RANK(Tabulka1[[#This Row],[výsledný čas]],Tabulka1[výsledný čas],1))</f>
        <v>58</v>
      </c>
    </row>
    <row r="85" spans="1:12" x14ac:dyDescent="0.25">
      <c r="A85" s="10">
        <v>83</v>
      </c>
      <c r="B85" s="10" t="s">
        <v>121</v>
      </c>
      <c r="C85" s="10">
        <v>1954</v>
      </c>
      <c r="D85" s="10" t="s">
        <v>122</v>
      </c>
      <c r="E85" s="11" t="s">
        <v>27</v>
      </c>
      <c r="F85" s="12">
        <v>9.4907407407407406E-3</v>
      </c>
      <c r="G85" s="12">
        <f>VLOOKUP(Tabulka1[[#This Row],[startovní číslo]],Tabulka13[],2,0)+$O$1</f>
        <v>2.2013888888888892E-2</v>
      </c>
      <c r="H8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1.2523148148148151E-2</v>
      </c>
      <c r="I85" s="14" t="str">
        <f>IF(Tabulka1[[#This Row],[Pohlaví M/Z]]="Z",VLOOKUP(Tabulka1[[#This Row],[Ročník]],Tabulka3[],2,0),VLOOKUP(Tabulka1[[#This Row],[Ročník]],Tabulka3[],3,0))</f>
        <v>M60</v>
      </c>
      <c r="J85" s="9">
        <f>IF(Tabulka1[[#This Row],[výsledný čas]]="","",COUNTIFS(Tabulka1[Kategorie],Tabulka1[[#This Row],[Kategorie]],Tabulka1[výsledný čas],"&lt;"&amp;Tabulka1[[#This Row],[výsledný čas]],Tabulka1[výsledný čas],"&lt;&gt;")+1)</f>
        <v>7</v>
      </c>
      <c r="K85" s="9">
        <f>IF(Tabulka1[[#This Row],[výsledný čas]]="","",COUNTIFS(Tabulka1[Pohlaví M/Z],Tabulka1[[#This Row],[Pohlaví M/Z]],Tabulka1[výsledný čas],"&lt;"&amp;Tabulka1[[#This Row],[výsledný čas]],Tabulka1[výsledný čas],"&lt;&gt;")+1)</f>
        <v>63</v>
      </c>
      <c r="L85" s="9">
        <f>IF(ISERROR(RANK(Tabulka1[[#This Row],[výsledný čas]],Tabulka1[výsledný čas],1)),"",RANK(Tabulka1[[#This Row],[výsledný čas]],Tabulka1[výsledný čas],1))</f>
        <v>72</v>
      </c>
    </row>
    <row r="86" spans="1:12" x14ac:dyDescent="0.25">
      <c r="A86" s="10">
        <v>77</v>
      </c>
      <c r="B86" s="10" t="s">
        <v>120</v>
      </c>
      <c r="C86" s="10">
        <v>1951</v>
      </c>
      <c r="D86" s="10" t="s">
        <v>84</v>
      </c>
      <c r="E86" s="11" t="s">
        <v>27</v>
      </c>
      <c r="F86" s="12">
        <v>8.7962962962963003E-3</v>
      </c>
      <c r="G86" s="12">
        <f>VLOOKUP(Tabulka1[[#This Row],[startovní číslo]],Tabulka13[],2,0)+$O$1</f>
        <v>2.1689814814814818E-2</v>
      </c>
      <c r="H8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1.2893518518518518E-2</v>
      </c>
      <c r="I86" s="14" t="str">
        <f>IF(Tabulka1[[#This Row],[Pohlaví M/Z]]="Z",VLOOKUP(Tabulka1[[#This Row],[Ročník]],Tabulka3[],2,0),VLOOKUP(Tabulka1[[#This Row],[Ročník]],Tabulka3[],3,0))</f>
        <v>M60</v>
      </c>
      <c r="J86" s="9">
        <f>IF(Tabulka1[[#This Row],[výsledný čas]]="","",COUNTIFS(Tabulka1[Kategorie],Tabulka1[[#This Row],[Kategorie]],Tabulka1[výsledný čas],"&lt;"&amp;Tabulka1[[#This Row],[výsledný čas]],Tabulka1[výsledný čas],"&lt;&gt;")+1)</f>
        <v>8</v>
      </c>
      <c r="K86" s="9">
        <f>IF(Tabulka1[[#This Row],[výsledný čas]]="","",COUNTIFS(Tabulka1[Pohlaví M/Z],Tabulka1[[#This Row],[Pohlaví M/Z]],Tabulka1[výsledný čas],"&lt;"&amp;Tabulka1[[#This Row],[výsledný čas]],Tabulka1[výsledný čas],"&lt;&gt;")+1)</f>
        <v>66</v>
      </c>
      <c r="L86" s="9">
        <f>IF(ISERROR(RANK(Tabulka1[[#This Row],[výsledný čas]],Tabulka1[výsledný čas],1)),"",RANK(Tabulka1[[#This Row],[výsledný čas]],Tabulka1[výsledný čas],1))</f>
        <v>76</v>
      </c>
    </row>
    <row r="87" spans="1:12" x14ac:dyDescent="0.25">
      <c r="A87" s="10">
        <v>56</v>
      </c>
      <c r="B87" s="10" t="s">
        <v>117</v>
      </c>
      <c r="C87" s="10">
        <v>1947</v>
      </c>
      <c r="D87" s="10" t="s">
        <v>104</v>
      </c>
      <c r="E87" s="11" t="s">
        <v>27</v>
      </c>
      <c r="F87" s="12">
        <v>6.3657407407407404E-3</v>
      </c>
      <c r="G87" s="12">
        <f>VLOOKUP(Tabulka1[[#This Row],[startovní číslo]],Tabulka13[],2,0)+$O$1</f>
        <v>1.9386574074074073E-2</v>
      </c>
      <c r="H8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1.3020833333333332E-2</v>
      </c>
      <c r="I87" s="14" t="str">
        <f>IF(Tabulka1[[#This Row],[Pohlaví M/Z]]="Z",VLOOKUP(Tabulka1[[#This Row],[Ročník]],Tabulka3[],2,0),VLOOKUP(Tabulka1[[#This Row],[Ročník]],Tabulka3[],3,0))</f>
        <v>M60</v>
      </c>
      <c r="J87" s="9">
        <f>IF(Tabulka1[[#This Row],[výsledný čas]]="","",COUNTIFS(Tabulka1[Kategorie],Tabulka1[[#This Row],[Kategorie]],Tabulka1[výsledný čas],"&lt;"&amp;Tabulka1[[#This Row],[výsledný čas]],Tabulka1[výsledný čas],"&lt;&gt;")+1)</f>
        <v>9</v>
      </c>
      <c r="K87" s="9">
        <f>IF(Tabulka1[[#This Row],[výsledný čas]]="","",COUNTIFS(Tabulka1[Pohlaví M/Z],Tabulka1[[#This Row],[Pohlaví M/Z]],Tabulka1[výsledný čas],"&lt;"&amp;Tabulka1[[#This Row],[výsledný čas]],Tabulka1[výsledný čas],"&lt;&gt;")+1)</f>
        <v>69</v>
      </c>
      <c r="L87" s="9">
        <f>IF(ISERROR(RANK(Tabulka1[[#This Row],[výsledný čas]],Tabulka1[výsledný čas],1)),"",RANK(Tabulka1[[#This Row],[výsledný čas]],Tabulka1[výsledný čas],1))</f>
        <v>79</v>
      </c>
    </row>
    <row r="88" spans="1:12" x14ac:dyDescent="0.25">
      <c r="A88" s="10">
        <v>2</v>
      </c>
      <c r="B88" s="10" t="s">
        <v>79</v>
      </c>
      <c r="C88" s="10">
        <v>1946</v>
      </c>
      <c r="D88" s="10" t="s">
        <v>80</v>
      </c>
      <c r="E88" s="11" t="s">
        <v>27</v>
      </c>
      <c r="F88" s="12">
        <v>1.1574074074074073E-4</v>
      </c>
      <c r="G88" s="12">
        <f>VLOOKUP(Tabulka1[[#This Row],[startovní číslo]],Tabulka13[],2,0)+$O$1</f>
        <v>1.3391203703703702E-2</v>
      </c>
      <c r="H8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1.3275462962962961E-2</v>
      </c>
      <c r="I88" s="14" t="str">
        <f>IF(Tabulka1[[#This Row],[Pohlaví M/Z]]="Z",VLOOKUP(Tabulka1[[#This Row],[Ročník]],Tabulka3[],2,0),VLOOKUP(Tabulka1[[#This Row],[Ročník]],Tabulka3[],3,0))</f>
        <v>M60</v>
      </c>
      <c r="J88" s="9">
        <f>IF(Tabulka1[[#This Row],[výsledný čas]]="","",COUNTIFS(Tabulka1[Kategorie],Tabulka1[[#This Row],[Kategorie]],Tabulka1[výsledný čas],"&lt;"&amp;Tabulka1[[#This Row],[výsledný čas]],Tabulka1[výsledný čas],"&lt;&gt;")+1)</f>
        <v>10</v>
      </c>
      <c r="K88" s="9">
        <f>IF(Tabulka1[[#This Row],[výsledný čas]]="","",COUNTIFS(Tabulka1[Pohlaví M/Z],Tabulka1[[#This Row],[Pohlaví M/Z]],Tabulka1[výsledný čas],"&lt;"&amp;Tabulka1[[#This Row],[výsledný čas]],Tabulka1[výsledný čas],"&lt;&gt;")+1)</f>
        <v>70</v>
      </c>
      <c r="L88" s="9">
        <f>IF(ISERROR(RANK(Tabulka1[[#This Row],[výsledný čas]],Tabulka1[výsledný čas],1)),"",RANK(Tabulka1[[#This Row],[výsledný čas]],Tabulka1[výsledný čas],1))</f>
        <v>81</v>
      </c>
    </row>
    <row r="89" spans="1:12" x14ac:dyDescent="0.25">
      <c r="A89" s="10">
        <v>50</v>
      </c>
      <c r="B89" s="10" t="s">
        <v>110</v>
      </c>
      <c r="C89" s="10">
        <v>1954</v>
      </c>
      <c r="D89" s="10" t="s">
        <v>104</v>
      </c>
      <c r="E89" s="11" t="s">
        <v>27</v>
      </c>
      <c r="F89" s="12">
        <v>5.6712962962963001E-3</v>
      </c>
      <c r="G89" s="12">
        <f>VLOOKUP(Tabulka1[[#This Row],[startovní číslo]],Tabulka13[],2,0)+$O$1</f>
        <v>1.9108796296296297E-2</v>
      </c>
      <c r="H8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1.3437499999999998E-2</v>
      </c>
      <c r="I89" s="14" t="str">
        <f>IF(Tabulka1[[#This Row],[Pohlaví M/Z]]="Z",VLOOKUP(Tabulka1[[#This Row],[Ročník]],Tabulka3[],2,0),VLOOKUP(Tabulka1[[#This Row],[Ročník]],Tabulka3[],3,0))</f>
        <v>M60</v>
      </c>
      <c r="J89" s="9">
        <f>IF(Tabulka1[[#This Row],[výsledný čas]]="","",COUNTIFS(Tabulka1[Kategorie],Tabulka1[[#This Row],[Kategorie]],Tabulka1[výsledný čas],"&lt;"&amp;Tabulka1[[#This Row],[výsledný čas]],Tabulka1[výsledný čas],"&lt;&gt;")+1)</f>
        <v>11</v>
      </c>
      <c r="K89" s="9">
        <f>IF(Tabulka1[[#This Row],[výsledný čas]]="","",COUNTIFS(Tabulka1[Pohlaví M/Z],Tabulka1[[#This Row],[Pohlaví M/Z]],Tabulka1[výsledný čas],"&lt;"&amp;Tabulka1[[#This Row],[výsledný čas]],Tabulka1[výsledný čas],"&lt;&gt;")+1)</f>
        <v>74</v>
      </c>
      <c r="L89" s="9">
        <f>IF(ISERROR(RANK(Tabulka1[[#This Row],[výsledný čas]],Tabulka1[výsledný čas],1)),"",RANK(Tabulka1[[#This Row],[výsledný čas]],Tabulka1[výsledný čas],1))</f>
        <v>86</v>
      </c>
    </row>
    <row r="90" spans="1:12" x14ac:dyDescent="0.25">
      <c r="A90" s="10">
        <v>73</v>
      </c>
      <c r="B90" s="10" t="s">
        <v>119</v>
      </c>
      <c r="C90" s="10">
        <v>1950</v>
      </c>
      <c r="D90" s="10" t="s">
        <v>104</v>
      </c>
      <c r="E90" s="11" t="s">
        <v>27</v>
      </c>
      <c r="F90" s="12">
        <v>8.3333333333333297E-3</v>
      </c>
      <c r="G90" s="12">
        <f>VLOOKUP(Tabulka1[[#This Row],[startovní číslo]],Tabulka13[],2,0)+$O$1</f>
        <v>2.2326388888888889E-2</v>
      </c>
      <c r="H9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1.3993055555555559E-2</v>
      </c>
      <c r="I90" s="14" t="str">
        <f>IF(Tabulka1[[#This Row],[Pohlaví M/Z]]="Z",VLOOKUP(Tabulka1[[#This Row],[Ročník]],Tabulka3[],2,0),VLOOKUP(Tabulka1[[#This Row],[Ročník]],Tabulka3[],3,0))</f>
        <v>M60</v>
      </c>
      <c r="J90" s="9">
        <f>IF(Tabulka1[[#This Row],[výsledný čas]]="","",COUNTIFS(Tabulka1[Kategorie],Tabulka1[[#This Row],[Kategorie]],Tabulka1[výsledný čas],"&lt;"&amp;Tabulka1[[#This Row],[výsledný čas]],Tabulka1[výsledný čas],"&lt;&gt;")+1)</f>
        <v>12</v>
      </c>
      <c r="K90" s="9">
        <f>IF(Tabulka1[[#This Row],[výsledný čas]]="","",COUNTIFS(Tabulka1[Pohlaví M/Z],Tabulka1[[#This Row],[Pohlaví M/Z]],Tabulka1[výsledný čas],"&lt;"&amp;Tabulka1[[#This Row],[výsledný čas]],Tabulka1[výsledný čas],"&lt;&gt;")+1)</f>
        <v>77</v>
      </c>
      <c r="L90" s="9">
        <f>IF(ISERROR(RANK(Tabulka1[[#This Row],[výsledný čas]],Tabulka1[výsledný čas],1)),"",RANK(Tabulka1[[#This Row],[výsledný čas]],Tabulka1[výsledný čas],1))</f>
        <v>89</v>
      </c>
    </row>
    <row r="91" spans="1:12" x14ac:dyDescent="0.25">
      <c r="A91" s="10">
        <v>32</v>
      </c>
      <c r="B91" s="10" t="s">
        <v>107</v>
      </c>
      <c r="C91" s="10">
        <v>1950</v>
      </c>
      <c r="D91" s="10" t="s">
        <v>104</v>
      </c>
      <c r="E91" s="11" t="s">
        <v>27</v>
      </c>
      <c r="F91" s="12">
        <v>3.5879629629629599E-3</v>
      </c>
      <c r="G91" s="12">
        <f>VLOOKUP(Tabulka1[[#This Row],[startovní číslo]],Tabulka13[],2,0)+$O$1</f>
        <v>1.7905092592592594E-2</v>
      </c>
      <c r="H9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1.4317129629629635E-2</v>
      </c>
      <c r="I91" s="14" t="str">
        <f>IF(Tabulka1[[#This Row],[Pohlaví M/Z]]="Z",VLOOKUP(Tabulka1[[#This Row],[Ročník]],Tabulka3[],2,0),VLOOKUP(Tabulka1[[#This Row],[Ročník]],Tabulka3[],3,0))</f>
        <v>M60</v>
      </c>
      <c r="J91" s="9">
        <f>IF(Tabulka1[[#This Row],[výsledný čas]]="","",COUNTIFS(Tabulka1[Kategorie],Tabulka1[[#This Row],[Kategorie]],Tabulka1[výsledný čas],"&lt;"&amp;Tabulka1[[#This Row],[výsledný čas]],Tabulka1[výsledný čas],"&lt;&gt;")+1)</f>
        <v>13</v>
      </c>
      <c r="K91" s="9">
        <f>IF(Tabulka1[[#This Row],[výsledný čas]]="","",COUNTIFS(Tabulka1[Pohlaví M/Z],Tabulka1[[#This Row],[Pohlaví M/Z]],Tabulka1[výsledný čas],"&lt;"&amp;Tabulka1[[#This Row],[výsledný čas]],Tabulka1[výsledný čas],"&lt;&gt;")+1)</f>
        <v>79</v>
      </c>
      <c r="L91" s="9">
        <f>IF(ISERROR(RANK(Tabulka1[[#This Row],[výsledný čas]],Tabulka1[výsledný čas],1)),"",RANK(Tabulka1[[#This Row],[výsledný čas]],Tabulka1[výsledný čas],1))</f>
        <v>95</v>
      </c>
    </row>
    <row r="92" spans="1:12" x14ac:dyDescent="0.25">
      <c r="A92" s="10">
        <v>89</v>
      </c>
      <c r="B92" s="10" t="s">
        <v>125</v>
      </c>
      <c r="C92" s="10">
        <v>1954</v>
      </c>
      <c r="D92" s="10" t="s">
        <v>104</v>
      </c>
      <c r="E92" s="11" t="s">
        <v>27</v>
      </c>
      <c r="F92" s="12">
        <v>1.01851851851852E-2</v>
      </c>
      <c r="G92" s="12">
        <f>VLOOKUP(Tabulka1[[#This Row],[startovní číslo]],Tabulka13[],2,0)+$O$1</f>
        <v>2.5462962962962968E-2</v>
      </c>
      <c r="H9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1.5277777777777769E-2</v>
      </c>
      <c r="I92" s="14" t="str">
        <f>IF(Tabulka1[[#This Row],[Pohlaví M/Z]]="Z",VLOOKUP(Tabulka1[[#This Row],[Ročník]],Tabulka3[],2,0),VLOOKUP(Tabulka1[[#This Row],[Ročník]],Tabulka3[],3,0))</f>
        <v>M60</v>
      </c>
      <c r="J92" s="9">
        <f>IF(Tabulka1[[#This Row],[výsledný čas]]="","",COUNTIFS(Tabulka1[Kategorie],Tabulka1[[#This Row],[Kategorie]],Tabulka1[výsledný čas],"&lt;"&amp;Tabulka1[[#This Row],[výsledný čas]],Tabulka1[výsledný čas],"&lt;&gt;")+1)</f>
        <v>14</v>
      </c>
      <c r="K92" s="9">
        <f>IF(Tabulka1[[#This Row],[výsledný čas]]="","",COUNTIFS(Tabulka1[Pohlaví M/Z],Tabulka1[[#This Row],[Pohlaví M/Z]],Tabulka1[výsledný čas],"&lt;"&amp;Tabulka1[[#This Row],[výsledný čas]],Tabulka1[výsledný čas],"&lt;&gt;")+1)</f>
        <v>88</v>
      </c>
      <c r="L92" s="9">
        <f>IF(ISERROR(RANK(Tabulka1[[#This Row],[výsledný čas]],Tabulka1[výsledný čas],1)),"",RANK(Tabulka1[[#This Row],[výsledný čas]],Tabulka1[výsledný čas],1))</f>
        <v>105</v>
      </c>
    </row>
    <row r="93" spans="1:12" x14ac:dyDescent="0.25">
      <c r="A93" s="10">
        <v>30</v>
      </c>
      <c r="B93" s="10" t="s">
        <v>103</v>
      </c>
      <c r="C93" s="10">
        <v>1946</v>
      </c>
      <c r="D93" s="10" t="s">
        <v>104</v>
      </c>
      <c r="E93" s="11" t="s">
        <v>27</v>
      </c>
      <c r="F93" s="12">
        <v>3.3564814814814798E-3</v>
      </c>
      <c r="G93" s="12">
        <f>VLOOKUP(Tabulka1[[#This Row],[startovní číslo]],Tabulka13[],2,0)+$O$1</f>
        <v>1.9317129629629632E-2</v>
      </c>
      <c r="H9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1.5960648148148151E-2</v>
      </c>
      <c r="I93" s="14" t="str">
        <f>IF(Tabulka1[[#This Row],[Pohlaví M/Z]]="Z",VLOOKUP(Tabulka1[[#This Row],[Ročník]],Tabulka3[],2,0),VLOOKUP(Tabulka1[[#This Row],[Ročník]],Tabulka3[],3,0))</f>
        <v>M60</v>
      </c>
      <c r="J93" s="9">
        <f>IF(Tabulka1[[#This Row],[výsledný čas]]="","",COUNTIFS(Tabulka1[Kategorie],Tabulka1[[#This Row],[Kategorie]],Tabulka1[výsledný čas],"&lt;"&amp;Tabulka1[[#This Row],[výsledný čas]],Tabulka1[výsledný čas],"&lt;&gt;")+1)</f>
        <v>15</v>
      </c>
      <c r="K93" s="9">
        <f>IF(Tabulka1[[#This Row],[výsledný čas]]="","",COUNTIFS(Tabulka1[Pohlaví M/Z],Tabulka1[[#This Row],[Pohlaví M/Z]],Tabulka1[výsledný čas],"&lt;"&amp;Tabulka1[[#This Row],[výsledný čas]],Tabulka1[výsledný čas],"&lt;&gt;")+1)</f>
        <v>91</v>
      </c>
      <c r="L93" s="9">
        <f>IF(ISERROR(RANK(Tabulka1[[#This Row],[výsledný čas]],Tabulka1[výsledný čas],1)),"",RANK(Tabulka1[[#This Row],[výsledný čas]],Tabulka1[výsledný čas],1))</f>
        <v>110</v>
      </c>
    </row>
    <row r="94" spans="1:12" x14ac:dyDescent="0.25">
      <c r="A94" s="10">
        <v>28</v>
      </c>
      <c r="B94" s="10" t="s">
        <v>86</v>
      </c>
      <c r="C94" s="10">
        <v>1950</v>
      </c>
      <c r="D94" s="10" t="s">
        <v>85</v>
      </c>
      <c r="E94" s="11" t="s">
        <v>27</v>
      </c>
      <c r="F94" s="12">
        <v>3.1250000000000002E-3</v>
      </c>
      <c r="G94" s="12">
        <f>VLOOKUP(Tabulka1[[#This Row],[startovní číslo]],Tabulka13[],2,0)+$O$1</f>
        <v>1.9988425925925927E-2</v>
      </c>
      <c r="H9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1.6863425925925928E-2</v>
      </c>
      <c r="I94" s="14" t="str">
        <f>IF(Tabulka1[[#This Row],[Pohlaví M/Z]]="Z",VLOOKUP(Tabulka1[[#This Row],[Ročník]],Tabulka3[],2,0),VLOOKUP(Tabulka1[[#This Row],[Ročník]],Tabulka3[],3,0))</f>
        <v>M60</v>
      </c>
      <c r="J94" s="9">
        <f>IF(Tabulka1[[#This Row],[výsledný čas]]="","",COUNTIFS(Tabulka1[Kategorie],Tabulka1[[#This Row],[Kategorie]],Tabulka1[výsledný čas],"&lt;"&amp;Tabulka1[[#This Row],[výsledný čas]],Tabulka1[výsledný čas],"&lt;&gt;")+1)</f>
        <v>16</v>
      </c>
      <c r="K94" s="9">
        <f>IF(Tabulka1[[#This Row],[výsledný čas]]="","",COUNTIFS(Tabulka1[Pohlaví M/Z],Tabulka1[[#This Row],[Pohlaví M/Z]],Tabulka1[výsledný čas],"&lt;"&amp;Tabulka1[[#This Row],[výsledný čas]],Tabulka1[výsledný čas],"&lt;&gt;")+1)</f>
        <v>95</v>
      </c>
      <c r="L94" s="9">
        <f>IF(ISERROR(RANK(Tabulka1[[#This Row],[výsledný čas]],Tabulka1[výsledný čas],1)),"",RANK(Tabulka1[[#This Row],[výsledný čas]],Tabulka1[výsledný čas],1))</f>
        <v>116</v>
      </c>
    </row>
    <row r="95" spans="1:12" x14ac:dyDescent="0.25">
      <c r="A95" s="10">
        <v>86</v>
      </c>
      <c r="B95" s="10" t="s">
        <v>123</v>
      </c>
      <c r="C95" s="10">
        <v>1954</v>
      </c>
      <c r="D95" s="10" t="s">
        <v>124</v>
      </c>
      <c r="E95" s="11" t="s">
        <v>27</v>
      </c>
      <c r="F95" s="12">
        <v>9.8379629629629598E-3</v>
      </c>
      <c r="G95" s="12">
        <f>VLOOKUP(Tabulka1[[#This Row],[startovní číslo]],Tabulka13[],2,0)+$O$1</f>
        <v>2.8043981481481482E-2</v>
      </c>
      <c r="H9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1.8206018518518524E-2</v>
      </c>
      <c r="I95" s="14" t="str">
        <f>IF(Tabulka1[[#This Row],[Pohlaví M/Z]]="Z",VLOOKUP(Tabulka1[[#This Row],[Ročník]],Tabulka3[],2,0),VLOOKUP(Tabulka1[[#This Row],[Ročník]],Tabulka3[],3,0))</f>
        <v>M60</v>
      </c>
      <c r="J95" s="9">
        <f>IF(Tabulka1[[#This Row],[výsledný čas]]="","",COUNTIFS(Tabulka1[Kategorie],Tabulka1[[#This Row],[Kategorie]],Tabulka1[výsledný čas],"&lt;"&amp;Tabulka1[[#This Row],[výsledný čas]],Tabulka1[výsledný čas],"&lt;&gt;")+1)</f>
        <v>17</v>
      </c>
      <c r="K95" s="9">
        <f>IF(Tabulka1[[#This Row],[výsledný čas]]="","",COUNTIFS(Tabulka1[Pohlaví M/Z],Tabulka1[[#This Row],[Pohlaví M/Z]],Tabulka1[výsledný čas],"&lt;"&amp;Tabulka1[[#This Row],[výsledný čas]],Tabulka1[výsledný čas],"&lt;&gt;")+1)</f>
        <v>97</v>
      </c>
      <c r="L95" s="9">
        <f>IF(ISERROR(RANK(Tabulka1[[#This Row],[výsledný čas]],Tabulka1[výsledný čas],1)),"",RANK(Tabulka1[[#This Row],[výsledný čas]],Tabulka1[výsledný čas],1))</f>
        <v>120</v>
      </c>
    </row>
    <row r="96" spans="1:12" x14ac:dyDescent="0.25">
      <c r="A96" s="10">
        <v>34</v>
      </c>
      <c r="B96" s="10" t="s">
        <v>108</v>
      </c>
      <c r="C96" s="10">
        <v>1952</v>
      </c>
      <c r="D96" s="10" t="s">
        <v>109</v>
      </c>
      <c r="E96" s="11" t="s">
        <v>27</v>
      </c>
      <c r="F96" s="12">
        <v>3.81944444444444E-3</v>
      </c>
      <c r="G96" s="12">
        <f>VLOOKUP(Tabulka1[[#This Row],[startovní číslo]],Tabulka13[],2,0)+$O$1</f>
        <v>2.3958333333333335E-2</v>
      </c>
      <c r="H9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2.0138888888888894E-2</v>
      </c>
      <c r="I96" s="14" t="str">
        <f>IF(Tabulka1[[#This Row],[Pohlaví M/Z]]="Z",VLOOKUP(Tabulka1[[#This Row],[Ročník]],Tabulka3[],2,0),VLOOKUP(Tabulka1[[#This Row],[Ročník]],Tabulka3[],3,0))</f>
        <v>M60</v>
      </c>
      <c r="J96" s="9">
        <f>IF(Tabulka1[[#This Row],[výsledný čas]]="","",COUNTIFS(Tabulka1[Kategorie],Tabulka1[[#This Row],[Kategorie]],Tabulka1[výsledný čas],"&lt;"&amp;Tabulka1[[#This Row],[výsledný čas]],Tabulka1[výsledný čas],"&lt;&gt;")+1)</f>
        <v>18</v>
      </c>
      <c r="K96" s="9">
        <f>IF(Tabulka1[[#This Row],[výsledný čas]]="","",COUNTIFS(Tabulka1[Pohlaví M/Z],Tabulka1[[#This Row],[Pohlaví M/Z]],Tabulka1[výsledný čas],"&lt;"&amp;Tabulka1[[#This Row],[výsledný čas]],Tabulka1[výsledný čas],"&lt;&gt;")+1)</f>
        <v>99</v>
      </c>
      <c r="L96" s="9">
        <f>IF(ISERROR(RANK(Tabulka1[[#This Row],[výsledný čas]],Tabulka1[výsledný čas],1)),"",RANK(Tabulka1[[#This Row],[výsledný čas]],Tabulka1[výsledný čas],1))</f>
        <v>124</v>
      </c>
    </row>
    <row r="97" spans="1:12" x14ac:dyDescent="0.25">
      <c r="A97" s="10">
        <v>15</v>
      </c>
      <c r="B97" s="10" t="s">
        <v>57</v>
      </c>
      <c r="C97" s="10">
        <v>1943</v>
      </c>
      <c r="D97" s="10" t="s">
        <v>58</v>
      </c>
      <c r="E97" s="11" t="s">
        <v>27</v>
      </c>
      <c r="F97" s="12">
        <v>1.6203703703703701E-3</v>
      </c>
      <c r="G97" s="12">
        <f>VLOOKUP(Tabulka1[[#This Row],[startovní číslo]],Tabulka13[],2,0)+$O$1</f>
        <v>1.457175925925926E-2</v>
      </c>
      <c r="H9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1.2951388888888891E-2</v>
      </c>
      <c r="I97" s="14" t="str">
        <f>IF(Tabulka1[[#This Row],[Pohlaví M/Z]]="Z",VLOOKUP(Tabulka1[[#This Row],[Ročník]],Tabulka3[],2,0),VLOOKUP(Tabulka1[[#This Row],[Ročník]],Tabulka3[],3,0))</f>
        <v>M70</v>
      </c>
      <c r="J97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97" s="9">
        <f>IF(Tabulka1[[#This Row],[výsledný čas]]="","",COUNTIFS(Tabulka1[Pohlaví M/Z],Tabulka1[[#This Row],[Pohlaví M/Z]],Tabulka1[výsledný čas],"&lt;"&amp;Tabulka1[[#This Row],[výsledný čas]],Tabulka1[výsledný čas],"&lt;&gt;")+1)</f>
        <v>67</v>
      </c>
      <c r="L97" s="9">
        <f>IF(ISERROR(RANK(Tabulka1[[#This Row],[výsledný čas]],Tabulka1[výsledný čas],1)),"",RANK(Tabulka1[[#This Row],[výsledný čas]],Tabulka1[výsledný čas],1))</f>
        <v>77</v>
      </c>
    </row>
    <row r="98" spans="1:12" x14ac:dyDescent="0.25">
      <c r="A98" s="10">
        <v>11</v>
      </c>
      <c r="B98" s="10" t="s">
        <v>55</v>
      </c>
      <c r="C98" s="10">
        <v>1942</v>
      </c>
      <c r="D98" s="10" t="s">
        <v>56</v>
      </c>
      <c r="E98" s="11" t="s">
        <v>27</v>
      </c>
      <c r="F98" s="12">
        <v>1.1574074074074099E-3</v>
      </c>
      <c r="G98" s="12">
        <f>VLOOKUP(Tabulka1[[#This Row],[startovní číslo]],Tabulka13[],2,0)+$O$1</f>
        <v>1.548611111111111E-2</v>
      </c>
      <c r="H9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1.4328703703703701E-2</v>
      </c>
      <c r="I98" s="14" t="str">
        <f>IF(Tabulka1[[#This Row],[Pohlaví M/Z]]="Z",VLOOKUP(Tabulka1[[#This Row],[Ročník]],Tabulka3[],2,0),VLOOKUP(Tabulka1[[#This Row],[Ročník]],Tabulka3[],3,0))</f>
        <v>M70</v>
      </c>
      <c r="J98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98" s="9">
        <f>IF(Tabulka1[[#This Row],[výsledný čas]]="","",COUNTIFS(Tabulka1[Pohlaví M/Z],Tabulka1[[#This Row],[Pohlaví M/Z]],Tabulka1[výsledný čas],"&lt;"&amp;Tabulka1[[#This Row],[výsledný čas]],Tabulka1[výsledný čas],"&lt;&gt;")+1)</f>
        <v>80</v>
      </c>
      <c r="L98" s="9">
        <f>IF(ISERROR(RANK(Tabulka1[[#This Row],[výsledný čas]],Tabulka1[výsledný čas],1)),"",RANK(Tabulka1[[#This Row],[výsledný čas]],Tabulka1[výsledný čas],1))</f>
        <v>96</v>
      </c>
    </row>
    <row r="99" spans="1:12" x14ac:dyDescent="0.25">
      <c r="A99" s="10">
        <v>71</v>
      </c>
      <c r="B99" s="10" t="s">
        <v>40</v>
      </c>
      <c r="C99" s="10">
        <v>1944</v>
      </c>
      <c r="D99" s="10" t="s">
        <v>41</v>
      </c>
      <c r="E99" s="11" t="s">
        <v>27</v>
      </c>
      <c r="F99" s="12">
        <v>8.1018518518518497E-3</v>
      </c>
      <c r="G99" s="12">
        <f>VLOOKUP(Tabulka1[[#This Row],[startovní číslo]],Tabulka13[],2,0)+$O$1</f>
        <v>2.2465277777777775E-2</v>
      </c>
      <c r="H9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1.4363425925925925E-2</v>
      </c>
      <c r="I99" s="14" t="str">
        <f>IF(Tabulka1[[#This Row],[Pohlaví M/Z]]="Z",VLOOKUP(Tabulka1[[#This Row],[Ročník]],Tabulka3[],2,0),VLOOKUP(Tabulka1[[#This Row],[Ročník]],Tabulka3[],3,0))</f>
        <v>M70</v>
      </c>
      <c r="J99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99" s="9">
        <f>IF(Tabulka1[[#This Row],[výsledný čas]]="","",COUNTIFS(Tabulka1[Pohlaví M/Z],Tabulka1[[#This Row],[Pohlaví M/Z]],Tabulka1[výsledný čas],"&lt;"&amp;Tabulka1[[#This Row],[výsledný čas]],Tabulka1[výsledný čas],"&lt;&gt;")+1)</f>
        <v>81</v>
      </c>
      <c r="L99" s="9">
        <f>IF(ISERROR(RANK(Tabulka1[[#This Row],[výsledný čas]],Tabulka1[výsledný čas],1)),"",RANK(Tabulka1[[#This Row],[výsledný čas]],Tabulka1[výsledný čas],1))</f>
        <v>97</v>
      </c>
    </row>
    <row r="100" spans="1:12" x14ac:dyDescent="0.25">
      <c r="A100" s="10">
        <v>10</v>
      </c>
      <c r="B100" s="10" t="s">
        <v>53</v>
      </c>
      <c r="C100" s="10">
        <v>1942</v>
      </c>
      <c r="D100" s="10" t="s">
        <v>54</v>
      </c>
      <c r="E100" s="11" t="s">
        <v>27</v>
      </c>
      <c r="F100" s="12">
        <v>1.0416666666666699E-3</v>
      </c>
      <c r="G100" s="12">
        <f>VLOOKUP(Tabulka1[[#This Row],[startovní číslo]],Tabulka13[],2,0)+$O$1</f>
        <v>1.5439814814814814E-2</v>
      </c>
      <c r="H10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1.4398148148148144E-2</v>
      </c>
      <c r="I100" s="14" t="str">
        <f>IF(Tabulka1[[#This Row],[Pohlaví M/Z]]="Z",VLOOKUP(Tabulka1[[#This Row],[Ročník]],Tabulka3[],2,0),VLOOKUP(Tabulka1[[#This Row],[Ročník]],Tabulka3[],3,0))</f>
        <v>M70</v>
      </c>
      <c r="J100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00" s="9">
        <f>IF(Tabulka1[[#This Row],[výsledný čas]]="","",COUNTIFS(Tabulka1[Pohlaví M/Z],Tabulka1[[#This Row],[Pohlaví M/Z]],Tabulka1[výsledný čas],"&lt;"&amp;Tabulka1[[#This Row],[výsledný čas]],Tabulka1[výsledný čas],"&lt;&gt;")+1)</f>
        <v>82</v>
      </c>
      <c r="L100" s="9">
        <f>IF(ISERROR(RANK(Tabulka1[[#This Row],[výsledný čas]],Tabulka1[výsledný čas],1)),"",RANK(Tabulka1[[#This Row],[výsledný čas]],Tabulka1[výsledný čas],1))</f>
        <v>98</v>
      </c>
    </row>
    <row r="101" spans="1:12" x14ac:dyDescent="0.25">
      <c r="A101" s="10">
        <v>85</v>
      </c>
      <c r="B101" s="10" t="s">
        <v>77</v>
      </c>
      <c r="C101" s="10">
        <v>1943</v>
      </c>
      <c r="D101" s="10" t="s">
        <v>78</v>
      </c>
      <c r="E101" s="11" t="s">
        <v>27</v>
      </c>
      <c r="F101" s="12">
        <v>9.7222222222222206E-3</v>
      </c>
      <c r="G101" s="12">
        <f>VLOOKUP(Tabulka1[[#This Row],[startovní číslo]],Tabulka13[],2,0)+$O$1</f>
        <v>2.4513888888888894E-2</v>
      </c>
      <c r="H10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1.4791666666666673E-2</v>
      </c>
      <c r="I101" s="14" t="str">
        <f>IF(Tabulka1[[#This Row],[Pohlaví M/Z]]="Z",VLOOKUP(Tabulka1[[#This Row],[Ročník]],Tabulka3[],2,0),VLOOKUP(Tabulka1[[#This Row],[Ročník]],Tabulka3[],3,0))</f>
        <v>M70</v>
      </c>
      <c r="J101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01" s="9">
        <f>IF(Tabulka1[[#This Row],[výsledný čas]]="","",COUNTIFS(Tabulka1[Pohlaví M/Z],Tabulka1[[#This Row],[Pohlaví M/Z]],Tabulka1[výsledný čas],"&lt;"&amp;Tabulka1[[#This Row],[výsledný čas]],Tabulka1[výsledný čas],"&lt;&gt;")+1)</f>
        <v>84</v>
      </c>
      <c r="L101" s="9">
        <f>IF(ISERROR(RANK(Tabulka1[[#This Row],[výsledný čas]],Tabulka1[výsledný čas],1)),"",RANK(Tabulka1[[#This Row],[výsledný čas]],Tabulka1[výsledný čas],1))</f>
        <v>100</v>
      </c>
    </row>
    <row r="102" spans="1:12" x14ac:dyDescent="0.25">
      <c r="A102" s="10">
        <v>55</v>
      </c>
      <c r="B102" s="10" t="s">
        <v>61</v>
      </c>
      <c r="C102" s="10">
        <v>1942</v>
      </c>
      <c r="D102" s="10" t="s">
        <v>62</v>
      </c>
      <c r="E102" s="11" t="s">
        <v>27</v>
      </c>
      <c r="F102" s="12">
        <v>6.2500000000000003E-3</v>
      </c>
      <c r="G102" s="12">
        <f>VLOOKUP(Tabulka1[[#This Row],[startovní číslo]],Tabulka13[],2,0)+$O$1</f>
        <v>2.1273148148148149E-2</v>
      </c>
      <c r="H10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1.5023148148148148E-2</v>
      </c>
      <c r="I102" s="14" t="str">
        <f>IF(Tabulka1[[#This Row],[Pohlaví M/Z]]="Z",VLOOKUP(Tabulka1[[#This Row],[Ročník]],Tabulka3[],2,0),VLOOKUP(Tabulka1[[#This Row],[Ročník]],Tabulka3[],3,0))</f>
        <v>M70</v>
      </c>
      <c r="J102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102" s="9">
        <f>IF(Tabulka1[[#This Row],[výsledný čas]]="","",COUNTIFS(Tabulka1[Pohlaví M/Z],Tabulka1[[#This Row],[Pohlaví M/Z]],Tabulka1[výsledný čas],"&lt;"&amp;Tabulka1[[#This Row],[výsledný čas]],Tabulka1[výsledný čas],"&lt;&gt;")+1)</f>
        <v>87</v>
      </c>
      <c r="L102" s="9">
        <f>IF(ISERROR(RANK(Tabulka1[[#This Row],[výsledný čas]],Tabulka1[výsledný čas],1)),"",RANK(Tabulka1[[#This Row],[výsledný čas]],Tabulka1[výsledný čas],1))</f>
        <v>103</v>
      </c>
    </row>
    <row r="103" spans="1:12" x14ac:dyDescent="0.25">
      <c r="A103" s="10">
        <v>40</v>
      </c>
      <c r="B103" s="10" t="s">
        <v>59</v>
      </c>
      <c r="C103" s="10">
        <v>1936</v>
      </c>
      <c r="D103" s="10" t="s">
        <v>60</v>
      </c>
      <c r="E103" s="11" t="s">
        <v>27</v>
      </c>
      <c r="F103" s="12">
        <v>4.5138888888888902E-3</v>
      </c>
      <c r="G103" s="12">
        <f>VLOOKUP(Tabulka1[[#This Row],[startovní číslo]],Tabulka13[],2,0)+$O$1</f>
        <v>2.0104166666666669E-2</v>
      </c>
      <c r="H10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1.5590277777777779E-2</v>
      </c>
      <c r="I103" s="14" t="str">
        <f>IF(Tabulka1[[#This Row],[Pohlaví M/Z]]="Z",VLOOKUP(Tabulka1[[#This Row],[Ročník]],Tabulka3[],2,0),VLOOKUP(Tabulka1[[#This Row],[Ročník]],Tabulka3[],3,0))</f>
        <v>M70</v>
      </c>
      <c r="J103" s="9">
        <f>IF(Tabulka1[[#This Row],[výsledný čas]]="","",COUNTIFS(Tabulka1[Kategorie],Tabulka1[[#This Row],[Kategorie]],Tabulka1[výsledný čas],"&lt;"&amp;Tabulka1[[#This Row],[výsledný čas]],Tabulka1[výsledný čas],"&lt;&gt;")+1)</f>
        <v>7</v>
      </c>
      <c r="K103" s="9">
        <f>IF(Tabulka1[[#This Row],[výsledný čas]]="","",COUNTIFS(Tabulka1[Pohlaví M/Z],Tabulka1[[#This Row],[Pohlaví M/Z]],Tabulka1[výsledný čas],"&lt;"&amp;Tabulka1[[#This Row],[výsledný čas]],Tabulka1[výsledný čas],"&lt;&gt;")+1)</f>
        <v>89</v>
      </c>
      <c r="L103" s="9">
        <f>IF(ISERROR(RANK(Tabulka1[[#This Row],[výsledný čas]],Tabulka1[výsledný čas],1)),"",RANK(Tabulka1[[#This Row],[výsledný čas]],Tabulka1[výsledný čas],1))</f>
        <v>107</v>
      </c>
    </row>
    <row r="104" spans="1:12" x14ac:dyDescent="0.25">
      <c r="A104" s="10">
        <v>6</v>
      </c>
      <c r="B104" s="10" t="s">
        <v>50</v>
      </c>
      <c r="C104" s="10">
        <v>1939</v>
      </c>
      <c r="D104" s="10" t="s">
        <v>51</v>
      </c>
      <c r="E104" s="11" t="s">
        <v>27</v>
      </c>
      <c r="F104" s="12">
        <v>5.78703703703704E-4</v>
      </c>
      <c r="G104" s="12">
        <f>VLOOKUP(Tabulka1[[#This Row],[startovní číslo]],Tabulka13[],2,0)+$O$1</f>
        <v>1.7604166666666667E-2</v>
      </c>
      <c r="H10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1.7025462962962964E-2</v>
      </c>
      <c r="I104" s="14" t="str">
        <f>IF(Tabulka1[[#This Row],[Pohlaví M/Z]]="Z",VLOOKUP(Tabulka1[[#This Row],[Ročník]],Tabulka3[],2,0),VLOOKUP(Tabulka1[[#This Row],[Ročník]],Tabulka3[],3,0))</f>
        <v>M70</v>
      </c>
      <c r="J104" s="9">
        <f>IF(Tabulka1[[#This Row],[výsledný čas]]="","",COUNTIFS(Tabulka1[Kategorie],Tabulka1[[#This Row],[Kategorie]],Tabulka1[výsledný čas],"&lt;"&amp;Tabulka1[[#This Row],[výsledný čas]],Tabulka1[výsledný čas],"&lt;&gt;")+1)</f>
        <v>8</v>
      </c>
      <c r="K104" s="9">
        <f>IF(Tabulka1[[#This Row],[výsledný čas]]="","",COUNTIFS(Tabulka1[Pohlaví M/Z],Tabulka1[[#This Row],[Pohlaví M/Z]],Tabulka1[výsledný čas],"&lt;"&amp;Tabulka1[[#This Row],[výsledný čas]],Tabulka1[výsledný čas],"&lt;&gt;")+1)</f>
        <v>96</v>
      </c>
      <c r="L104" s="9">
        <f>IF(ISERROR(RANK(Tabulka1[[#This Row],[výsledný čas]],Tabulka1[výsledný čas],1)),"",RANK(Tabulka1[[#This Row],[výsledný čas]],Tabulka1[výsledný čas],1))</f>
        <v>118</v>
      </c>
    </row>
    <row r="105" spans="1:12" x14ac:dyDescent="0.25">
      <c r="A105" s="10">
        <v>8</v>
      </c>
      <c r="B105" s="10" t="s">
        <v>52</v>
      </c>
      <c r="C105" s="10">
        <v>1941</v>
      </c>
      <c r="D105" s="10" t="s">
        <v>51</v>
      </c>
      <c r="E105" s="11" t="s">
        <v>27</v>
      </c>
      <c r="F105" s="12">
        <v>8.1018518518518505E-4</v>
      </c>
      <c r="G105" s="12">
        <f>VLOOKUP(Tabulka1[[#This Row],[startovní číslo]],Tabulka13[],2,0)+$O$1</f>
        <v>1.9988425925925927E-2</v>
      </c>
      <c r="H10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1.9178240740740742E-2</v>
      </c>
      <c r="I105" s="14" t="str">
        <f>IF(Tabulka1[[#This Row],[Pohlaví M/Z]]="Z",VLOOKUP(Tabulka1[[#This Row],[Ročník]],Tabulka3[],2,0),VLOOKUP(Tabulka1[[#This Row],[Ročník]],Tabulka3[],3,0))</f>
        <v>M70</v>
      </c>
      <c r="J105" s="9">
        <f>IF(Tabulka1[[#This Row],[výsledný čas]]="","",COUNTIFS(Tabulka1[Kategorie],Tabulka1[[#This Row],[Kategorie]],Tabulka1[výsledný čas],"&lt;"&amp;Tabulka1[[#This Row],[výsledný čas]],Tabulka1[výsledný čas],"&lt;&gt;")+1)</f>
        <v>9</v>
      </c>
      <c r="K105" s="9">
        <f>IF(Tabulka1[[#This Row],[výsledný čas]]="","",COUNTIFS(Tabulka1[Pohlaví M/Z],Tabulka1[[#This Row],[Pohlaví M/Z]],Tabulka1[výsledný čas],"&lt;"&amp;Tabulka1[[#This Row],[výsledný čas]],Tabulka1[výsledný čas],"&lt;&gt;")+1)</f>
        <v>98</v>
      </c>
      <c r="L105" s="9">
        <f>IF(ISERROR(RANK(Tabulka1[[#This Row],[výsledný čas]],Tabulka1[výsledný čas],1)),"",RANK(Tabulka1[[#This Row],[výsledný čas]],Tabulka1[výsledný čas],1))</f>
        <v>123</v>
      </c>
    </row>
    <row r="106" spans="1:12" x14ac:dyDescent="0.25">
      <c r="A106" s="10">
        <v>67</v>
      </c>
      <c r="B106" s="10" t="s">
        <v>68</v>
      </c>
      <c r="C106" s="10">
        <v>1986</v>
      </c>
      <c r="D106" s="10" t="s">
        <v>69</v>
      </c>
      <c r="E106" s="11" t="s">
        <v>32</v>
      </c>
      <c r="F106" s="12">
        <v>7.6388888888888904E-3</v>
      </c>
      <c r="G106" s="12">
        <f>VLOOKUP(Tabulka1[[#This Row],[startovní číslo]],Tabulka13[],2,0)+$O$1</f>
        <v>1.9016203703703705E-2</v>
      </c>
      <c r="H10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1.1377314814814816E-2</v>
      </c>
      <c r="I106" s="14" t="str">
        <f>IF(Tabulka1[[#This Row],[Pohlaví M/Z]]="Z",VLOOKUP(Tabulka1[[#This Row],[Ročník]],Tabulka3[],2,0),VLOOKUP(Tabulka1[[#This Row],[Ročník]],Tabulka3[],3,0))</f>
        <v>Z20</v>
      </c>
      <c r="J106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106" s="9">
        <f>IF(Tabulka1[[#This Row],[výsledný čas]]="","",COUNTIFS(Tabulka1[Pohlaví M/Z],Tabulka1[[#This Row],[Pohlaví M/Z]],Tabulka1[výsledný čas],"&lt;"&amp;Tabulka1[[#This Row],[výsledný čas]],Tabulka1[výsledný čas],"&lt;&gt;")+1)</f>
        <v>2</v>
      </c>
      <c r="L106" s="9">
        <f>IF(ISERROR(RANK(Tabulka1[[#This Row],[výsledný čas]],Tabulka1[výsledný čas],1)),"",RANK(Tabulka1[[#This Row],[výsledný čas]],Tabulka1[výsledný čas],1))</f>
        <v>44</v>
      </c>
    </row>
    <row r="107" spans="1:12" x14ac:dyDescent="0.25">
      <c r="A107" s="10">
        <v>42</v>
      </c>
      <c r="B107" s="10" t="s">
        <v>63</v>
      </c>
      <c r="C107" s="10">
        <v>1982</v>
      </c>
      <c r="D107" s="10" t="s">
        <v>64</v>
      </c>
      <c r="E107" s="11" t="s">
        <v>32</v>
      </c>
      <c r="F107" s="12">
        <v>4.7453703703703703E-3</v>
      </c>
      <c r="G107" s="12">
        <f>VLOOKUP(Tabulka1[[#This Row],[startovní číslo]],Tabulka13[],2,0)+$O$1</f>
        <v>1.7280092592592593E-2</v>
      </c>
      <c r="H10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1.2534722222222223E-2</v>
      </c>
      <c r="I107" s="14" t="str">
        <f>IF(Tabulka1[[#This Row],[Pohlaví M/Z]]="Z",VLOOKUP(Tabulka1[[#This Row],[Ročník]],Tabulka3[],2,0),VLOOKUP(Tabulka1[[#This Row],[Ročník]],Tabulka3[],3,0))</f>
        <v>Z20</v>
      </c>
      <c r="J107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107" s="9">
        <f>IF(Tabulka1[[#This Row],[výsledný čas]]="","",COUNTIFS(Tabulka1[Pohlaví M/Z],Tabulka1[[#This Row],[Pohlaví M/Z]],Tabulka1[výsledný čas],"&lt;"&amp;Tabulka1[[#This Row],[výsledný čas]],Tabulka1[výsledný čas],"&lt;&gt;")+1)</f>
        <v>10</v>
      </c>
      <c r="L107" s="9">
        <f>IF(ISERROR(RANK(Tabulka1[[#This Row],[výsledný čas]],Tabulka1[výsledný čas],1)),"",RANK(Tabulka1[[#This Row],[výsledný čas]],Tabulka1[výsledný čas],1))</f>
        <v>73</v>
      </c>
    </row>
    <row r="108" spans="1:12" x14ac:dyDescent="0.25">
      <c r="A108" s="10">
        <v>61</v>
      </c>
      <c r="B108" s="10" t="s">
        <v>65</v>
      </c>
      <c r="C108" s="10">
        <v>1981</v>
      </c>
      <c r="D108" s="10" t="s">
        <v>66</v>
      </c>
      <c r="E108" s="11" t="s">
        <v>32</v>
      </c>
      <c r="F108" s="12">
        <v>6.9444444444444397E-3</v>
      </c>
      <c r="G108" s="12">
        <f>VLOOKUP(Tabulka1[[#This Row],[startovní číslo]],Tabulka13[],2,0)+$O$1</f>
        <v>2.1215277777777781E-2</v>
      </c>
      <c r="H10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1.427083333333334E-2</v>
      </c>
      <c r="I108" s="14" t="str">
        <f>IF(Tabulka1[[#This Row],[Pohlaví M/Z]]="Z",VLOOKUP(Tabulka1[[#This Row],[Ročník]],Tabulka3[],2,0),VLOOKUP(Tabulka1[[#This Row],[Ročník]],Tabulka3[],3,0))</f>
        <v>Z20</v>
      </c>
      <c r="J108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108" s="9">
        <f>IF(Tabulka1[[#This Row],[výsledný čas]]="","",COUNTIFS(Tabulka1[Pohlaví M/Z],Tabulka1[[#This Row],[Pohlaví M/Z]],Tabulka1[výsledný čas],"&lt;"&amp;Tabulka1[[#This Row],[výsledný čas]],Tabulka1[výsledný čas],"&lt;&gt;")+1)</f>
        <v>15</v>
      </c>
      <c r="L108" s="9">
        <f>IF(ISERROR(RANK(Tabulka1[[#This Row],[výsledný čas]],Tabulka1[výsledný čas],1)),"",RANK(Tabulka1[[#This Row],[výsledný čas]],Tabulka1[výsledný čas],1))</f>
        <v>94</v>
      </c>
    </row>
    <row r="109" spans="1:12" x14ac:dyDescent="0.25">
      <c r="A109" s="10">
        <v>97</v>
      </c>
      <c r="B109" s="10" t="s">
        <v>126</v>
      </c>
      <c r="C109" s="10">
        <v>1989</v>
      </c>
      <c r="D109" s="10" t="s">
        <v>127</v>
      </c>
      <c r="E109" s="11" t="s">
        <v>32</v>
      </c>
      <c r="F109" s="12">
        <v>1.1226851851851899E-2</v>
      </c>
      <c r="G109" s="12">
        <f>VLOOKUP(Tabulka1[[#This Row],[startovní číslo]],Tabulka13[],2,0)+$O$1</f>
        <v>2.6365740740740742E-2</v>
      </c>
      <c r="H10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1.5138888888888842E-2</v>
      </c>
      <c r="I109" s="14" t="str">
        <f>IF(Tabulka1[[#This Row],[Pohlaví M/Z]]="Z",VLOOKUP(Tabulka1[[#This Row],[Ročník]],Tabulka3[],2,0),VLOOKUP(Tabulka1[[#This Row],[Ročník]],Tabulka3[],3,0))</f>
        <v>Z20</v>
      </c>
      <c r="J109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09" s="9">
        <f>IF(Tabulka1[[#This Row],[výsledný čas]]="","",COUNTIFS(Tabulka1[Pohlaví M/Z],Tabulka1[[#This Row],[Pohlaví M/Z]],Tabulka1[výsledný čas],"&lt;"&amp;Tabulka1[[#This Row],[výsledný čas]],Tabulka1[výsledný čas],"&lt;&gt;")+1)</f>
        <v>17</v>
      </c>
      <c r="L109" s="9">
        <f>IF(ISERROR(RANK(Tabulka1[[#This Row],[výsledný čas]],Tabulka1[výsledný čas],1)),"",RANK(Tabulka1[[#This Row],[výsledný čas]],Tabulka1[výsledný čas],1))</f>
        <v>104</v>
      </c>
    </row>
    <row r="110" spans="1:12" x14ac:dyDescent="0.25">
      <c r="A110" s="10">
        <v>66</v>
      </c>
      <c r="B110" s="10" t="s">
        <v>67</v>
      </c>
      <c r="C110" s="10">
        <v>1991</v>
      </c>
      <c r="D110" s="10" t="s">
        <v>76</v>
      </c>
      <c r="E110" s="11" t="s">
        <v>32</v>
      </c>
      <c r="F110" s="12">
        <v>7.5231481481481503E-3</v>
      </c>
      <c r="G110" s="12">
        <f>VLOOKUP(Tabulka1[[#This Row],[startovní číslo]],Tabulka13[],2,0)+$O$1</f>
        <v>2.2870370370370371E-2</v>
      </c>
      <c r="H11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1.534722222222222E-2</v>
      </c>
      <c r="I110" s="14" t="str">
        <f>IF(Tabulka1[[#This Row],[Pohlaví M/Z]]="Z",VLOOKUP(Tabulka1[[#This Row],[Ročník]],Tabulka3[],2,0),VLOOKUP(Tabulka1[[#This Row],[Ročník]],Tabulka3[],3,0))</f>
        <v>Z20</v>
      </c>
      <c r="J110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10" s="9">
        <f>IF(Tabulka1[[#This Row],[výsledný čas]]="","",COUNTIFS(Tabulka1[Pohlaví M/Z],Tabulka1[[#This Row],[Pohlaví M/Z]],Tabulka1[výsledný čas],"&lt;"&amp;Tabulka1[[#This Row],[výsledný čas]],Tabulka1[výsledný čas],"&lt;&gt;")+1)</f>
        <v>18</v>
      </c>
      <c r="L110" s="9">
        <f>IF(ISERROR(RANK(Tabulka1[[#This Row],[výsledný čas]],Tabulka1[výsledný čas],1)),"",RANK(Tabulka1[[#This Row],[výsledný čas]],Tabulka1[výsledný čas],1))</f>
        <v>106</v>
      </c>
    </row>
    <row r="111" spans="1:12" x14ac:dyDescent="0.25">
      <c r="A111" s="10">
        <v>117</v>
      </c>
      <c r="B111" s="10" t="s">
        <v>97</v>
      </c>
      <c r="C111" s="10">
        <v>1986</v>
      </c>
      <c r="D111" s="10" t="s">
        <v>98</v>
      </c>
      <c r="E111" s="11" t="s">
        <v>32</v>
      </c>
      <c r="F111" s="12">
        <v>1.3194444444444399E-2</v>
      </c>
      <c r="G111" s="12">
        <f>VLOOKUP(Tabulka1[[#This Row],[startovní číslo]],Tabulka13[],2,0)+$O$1</f>
        <v>2.9074074074074075E-2</v>
      </c>
      <c r="H11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1.5879629629629674E-2</v>
      </c>
      <c r="I111" s="14" t="str">
        <f>IF(Tabulka1[[#This Row],[Pohlaví M/Z]]="Z",VLOOKUP(Tabulka1[[#This Row],[Ročník]],Tabulka3[],2,0),VLOOKUP(Tabulka1[[#This Row],[Ročník]],Tabulka3[],3,0))</f>
        <v>Z20</v>
      </c>
      <c r="J111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111" s="9">
        <f>IF(Tabulka1[[#This Row],[výsledný čas]]="","",COUNTIFS(Tabulka1[Pohlaví M/Z],Tabulka1[[#This Row],[Pohlaví M/Z]],Tabulka1[výsledný čas],"&lt;"&amp;Tabulka1[[#This Row],[výsledný čas]],Tabulka1[výsledný čas],"&lt;&gt;")+1)</f>
        <v>19</v>
      </c>
      <c r="L111" s="9">
        <f>IF(ISERROR(RANK(Tabulka1[[#This Row],[výsledný čas]],Tabulka1[výsledný čas],1)),"",RANK(Tabulka1[[#This Row],[výsledný čas]],Tabulka1[výsledný čas],1))</f>
        <v>109</v>
      </c>
    </row>
    <row r="112" spans="1:12" x14ac:dyDescent="0.25">
      <c r="A112" s="10">
        <v>39</v>
      </c>
      <c r="B112" s="10" t="s">
        <v>72</v>
      </c>
      <c r="C112" s="10">
        <v>1977</v>
      </c>
      <c r="D112" s="10" t="s">
        <v>128</v>
      </c>
      <c r="E112" s="11" t="s">
        <v>32</v>
      </c>
      <c r="F112" s="12">
        <v>4.3981481481481502E-3</v>
      </c>
      <c r="G112" s="12">
        <f>VLOOKUP(Tabulka1[[#This Row],[startovní číslo]],Tabulka13[],2,0)+$O$1</f>
        <v>1.5254629629629628E-2</v>
      </c>
      <c r="H11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1.0856481481481477E-2</v>
      </c>
      <c r="I112" s="14" t="str">
        <f>IF(Tabulka1[[#This Row],[Pohlaví M/Z]]="Z",VLOOKUP(Tabulka1[[#This Row],[Ročník]],Tabulka3[],2,0),VLOOKUP(Tabulka1[[#This Row],[Ročník]],Tabulka3[],3,0))</f>
        <v>Z35</v>
      </c>
      <c r="J112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112" s="9">
        <f>IF(Tabulka1[[#This Row],[výsledný čas]]="","",COUNTIFS(Tabulka1[Pohlaví M/Z],Tabulka1[[#This Row],[Pohlaví M/Z]],Tabulka1[výsledný čas],"&lt;"&amp;Tabulka1[[#This Row],[výsledný čas]],Tabulka1[výsledný čas],"&lt;&gt;")+1)</f>
        <v>1</v>
      </c>
      <c r="L112" s="9">
        <f>IF(ISERROR(RANK(Tabulka1[[#This Row],[výsledný čas]],Tabulka1[výsledný čas],1)),"",RANK(Tabulka1[[#This Row],[výsledný čas]],Tabulka1[výsledný čas],1))</f>
        <v>29</v>
      </c>
    </row>
    <row r="113" spans="1:12" x14ac:dyDescent="0.25">
      <c r="A113" s="10">
        <v>74</v>
      </c>
      <c r="B113" s="10" t="s">
        <v>74</v>
      </c>
      <c r="C113" s="10">
        <v>1973</v>
      </c>
      <c r="D113" s="10" t="s">
        <v>75</v>
      </c>
      <c r="E113" s="11" t="s">
        <v>32</v>
      </c>
      <c r="F113" s="12">
        <v>8.4490740740740707E-3</v>
      </c>
      <c r="G113" s="12">
        <f>VLOOKUP(Tabulka1[[#This Row],[startovní číslo]],Tabulka13[],2,0)+$O$1</f>
        <v>2.0104166666666669E-2</v>
      </c>
      <c r="H11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1.1655092592592599E-2</v>
      </c>
      <c r="I113" s="14" t="str">
        <f>IF(Tabulka1[[#This Row],[Pohlaví M/Z]]="Z",VLOOKUP(Tabulka1[[#This Row],[Ročník]],Tabulka3[],2,0),VLOOKUP(Tabulka1[[#This Row],[Ročník]],Tabulka3[],3,0))</f>
        <v>Z35</v>
      </c>
      <c r="J113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113" s="9">
        <f>IF(Tabulka1[[#This Row],[výsledný čas]]="","",COUNTIFS(Tabulka1[Pohlaví M/Z],Tabulka1[[#This Row],[Pohlaví M/Z]],Tabulka1[výsledný čas],"&lt;"&amp;Tabulka1[[#This Row],[výsledný čas]],Tabulka1[výsledný čas],"&lt;&gt;")+1)</f>
        <v>4</v>
      </c>
      <c r="L113" s="9">
        <f>IF(ISERROR(RANK(Tabulka1[[#This Row],[výsledný čas]],Tabulka1[výsledný čas],1)),"",RANK(Tabulka1[[#This Row],[výsledný čas]],Tabulka1[výsledný čas],1))</f>
        <v>53</v>
      </c>
    </row>
    <row r="114" spans="1:12" x14ac:dyDescent="0.25">
      <c r="A114" s="10">
        <v>47</v>
      </c>
      <c r="B114" s="10" t="s">
        <v>73</v>
      </c>
      <c r="C114" s="10">
        <v>1977</v>
      </c>
      <c r="D114" s="10" t="s">
        <v>37</v>
      </c>
      <c r="E114" s="11" t="s">
        <v>32</v>
      </c>
      <c r="F114" s="12">
        <v>5.3240740740740696E-3</v>
      </c>
      <c r="G114" s="12">
        <f>VLOOKUP(Tabulka1[[#This Row],[startovní číslo]],Tabulka13[],2,0)+$O$1</f>
        <v>1.7395833333333336E-2</v>
      </c>
      <c r="H11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1.2071759259259266E-2</v>
      </c>
      <c r="I114" s="14" t="str">
        <f>IF(Tabulka1[[#This Row],[Pohlaví M/Z]]="Z",VLOOKUP(Tabulka1[[#This Row],[Ročník]],Tabulka3[],2,0),VLOOKUP(Tabulka1[[#This Row],[Ročník]],Tabulka3[],3,0))</f>
        <v>Z35</v>
      </c>
      <c r="J114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114" s="9">
        <f>IF(Tabulka1[[#This Row],[výsledný čas]]="","",COUNTIFS(Tabulka1[Pohlaví M/Z],Tabulka1[[#This Row],[Pohlaví M/Z]],Tabulka1[výsledný čas],"&lt;"&amp;Tabulka1[[#This Row],[výsledný čas]],Tabulka1[výsledný čas],"&lt;&gt;")+1)</f>
        <v>7</v>
      </c>
      <c r="L114" s="9">
        <f>IF(ISERROR(RANK(Tabulka1[[#This Row],[výsledný čas]],Tabulka1[výsledný čas],1)),"",RANK(Tabulka1[[#This Row],[výsledný čas]],Tabulka1[výsledný čas],1))</f>
        <v>61</v>
      </c>
    </row>
    <row r="115" spans="1:12" x14ac:dyDescent="0.25">
      <c r="A115" s="10">
        <v>84</v>
      </c>
      <c r="B115" s="10" t="s">
        <v>129</v>
      </c>
      <c r="C115" s="10">
        <v>1974</v>
      </c>
      <c r="D115" s="10" t="s">
        <v>130</v>
      </c>
      <c r="E115" s="11" t="s">
        <v>32</v>
      </c>
      <c r="F115" s="12">
        <v>9.6064814814814797E-3</v>
      </c>
      <c r="G115" s="12">
        <f>VLOOKUP(Tabulka1[[#This Row],[startovní číslo]],Tabulka13[],2,0)+$O$1</f>
        <v>2.1909722222222226E-2</v>
      </c>
      <c r="H11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1.2303240740740747E-2</v>
      </c>
      <c r="I115" s="14" t="str">
        <f>IF(Tabulka1[[#This Row],[Pohlaví M/Z]]="Z",VLOOKUP(Tabulka1[[#This Row],[Ročník]],Tabulka3[],2,0),VLOOKUP(Tabulka1[[#This Row],[Ročník]],Tabulka3[],3,0))</f>
        <v>Z35</v>
      </c>
      <c r="J115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15" s="9">
        <f>IF(Tabulka1[[#This Row],[výsledný čas]]="","",COUNTIFS(Tabulka1[Pohlaví M/Z],Tabulka1[[#This Row],[Pohlaví M/Z]],Tabulka1[výsledný čas],"&lt;"&amp;Tabulka1[[#This Row],[výsledný čas]],Tabulka1[výsledný čas],"&lt;&gt;")+1)</f>
        <v>8</v>
      </c>
      <c r="L115" s="9">
        <f>IF(ISERROR(RANK(Tabulka1[[#This Row],[výsledný čas]],Tabulka1[výsledný čas],1)),"",RANK(Tabulka1[[#This Row],[výsledný čas]],Tabulka1[výsledný čas],1))</f>
        <v>68</v>
      </c>
    </row>
    <row r="116" spans="1:12" x14ac:dyDescent="0.25">
      <c r="A116" s="10">
        <v>29</v>
      </c>
      <c r="B116" s="10" t="s">
        <v>70</v>
      </c>
      <c r="C116" s="10">
        <v>1978</v>
      </c>
      <c r="D116" s="10" t="s">
        <v>71</v>
      </c>
      <c r="E116" s="11" t="s">
        <v>32</v>
      </c>
      <c r="F116" s="12">
        <v>3.2407407407407402E-3</v>
      </c>
      <c r="G116" s="12">
        <f>VLOOKUP(Tabulka1[[#This Row],[startovní číslo]],Tabulka13[],2,0)+$O$1</f>
        <v>2.5474537037037039E-2</v>
      </c>
      <c r="H11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2.22337962962963E-2</v>
      </c>
      <c r="I116" s="14" t="str">
        <f>IF(Tabulka1[[#This Row],[Pohlaví M/Z]]="Z",VLOOKUP(Tabulka1[[#This Row],[Ročník]],Tabulka3[],2,0),VLOOKUP(Tabulka1[[#This Row],[Ročník]],Tabulka3[],3,0))</f>
        <v>Z35</v>
      </c>
      <c r="J116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16" s="9">
        <f>IF(Tabulka1[[#This Row],[výsledný čas]]="","",COUNTIFS(Tabulka1[Pohlaví M/Z],Tabulka1[[#This Row],[Pohlaví M/Z]],Tabulka1[výsledný čas],"&lt;"&amp;Tabulka1[[#This Row],[výsledný čas]],Tabulka1[výsledný čas],"&lt;&gt;")+1)</f>
        <v>27</v>
      </c>
      <c r="L116" s="9">
        <f>IF(ISERROR(RANK(Tabulka1[[#This Row],[výsledný čas]],Tabulka1[výsledný čas],1)),"",RANK(Tabulka1[[#This Row],[výsledný čas]],Tabulka1[výsledný čas],1))</f>
        <v>126</v>
      </c>
    </row>
    <row r="117" spans="1:12" x14ac:dyDescent="0.25">
      <c r="A117" s="10">
        <v>24</v>
      </c>
      <c r="B117" s="10" t="s">
        <v>141</v>
      </c>
      <c r="C117" s="10">
        <v>1962</v>
      </c>
      <c r="D117" s="10" t="s">
        <v>84</v>
      </c>
      <c r="E117" s="11" t="s">
        <v>32</v>
      </c>
      <c r="F117" s="12">
        <v>2.66203703703704E-3</v>
      </c>
      <c r="G117" s="12">
        <f>VLOOKUP(Tabulka1[[#This Row],[startovní číslo]],Tabulka13[],2,0)+$O$1</f>
        <v>1.443287037037037E-2</v>
      </c>
      <c r="H11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1.1770833333333331E-2</v>
      </c>
      <c r="I117" s="14" t="str">
        <f>IF(Tabulka1[[#This Row],[Pohlaví M/Z]]="Z",VLOOKUP(Tabulka1[[#This Row],[Ročník]],Tabulka3[],2,0),VLOOKUP(Tabulka1[[#This Row],[Ročník]],Tabulka3[],3,0))</f>
        <v>Z45</v>
      </c>
      <c r="J117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117" s="9">
        <f>IF(Tabulka1[[#This Row],[výsledný čas]]="","",COUNTIFS(Tabulka1[Pohlaví M/Z],Tabulka1[[#This Row],[Pohlaví M/Z]],Tabulka1[výsledný čas],"&lt;"&amp;Tabulka1[[#This Row],[výsledný čas]],Tabulka1[výsledný čas],"&lt;&gt;")+1)</f>
        <v>6</v>
      </c>
      <c r="L117" s="9">
        <f>IF(ISERROR(RANK(Tabulka1[[#This Row],[výsledný čas]],Tabulka1[výsledný čas],1)),"",RANK(Tabulka1[[#This Row],[výsledný čas]],Tabulka1[výsledný čas],1))</f>
        <v>57</v>
      </c>
    </row>
    <row r="118" spans="1:12" x14ac:dyDescent="0.25">
      <c r="A118" s="10">
        <v>33</v>
      </c>
      <c r="B118" s="10" t="s">
        <v>142</v>
      </c>
      <c r="C118" s="10">
        <v>1960</v>
      </c>
      <c r="D118" s="10" t="s">
        <v>143</v>
      </c>
      <c r="E118" s="11" t="s">
        <v>32</v>
      </c>
      <c r="F118" s="12">
        <v>3.7037037037036999E-3</v>
      </c>
      <c r="G118" s="12">
        <f>VLOOKUP(Tabulka1[[#This Row],[startovní číslo]],Tabulka13[],2,0)+$O$1</f>
        <v>1.6041666666666666E-2</v>
      </c>
      <c r="H118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1.2337962962962966E-2</v>
      </c>
      <c r="I118" s="14" t="str">
        <f>IF(Tabulka1[[#This Row],[Pohlaví M/Z]]="Z",VLOOKUP(Tabulka1[[#This Row],[Ročník]],Tabulka3[],2,0),VLOOKUP(Tabulka1[[#This Row],[Ročník]],Tabulka3[],3,0))</f>
        <v>Z45</v>
      </c>
      <c r="J118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118" s="9">
        <f>IF(Tabulka1[[#This Row],[výsledný čas]]="","",COUNTIFS(Tabulka1[Pohlaví M/Z],Tabulka1[[#This Row],[Pohlaví M/Z]],Tabulka1[výsledný čas],"&lt;"&amp;Tabulka1[[#This Row],[výsledný čas]],Tabulka1[výsledný čas],"&lt;&gt;")+1)</f>
        <v>9</v>
      </c>
      <c r="L118" s="9">
        <f>IF(ISERROR(RANK(Tabulka1[[#This Row],[výsledný čas]],Tabulka1[výsledný čas],1)),"",RANK(Tabulka1[[#This Row],[výsledný čas]],Tabulka1[výsledný čas],1))</f>
        <v>69</v>
      </c>
    </row>
    <row r="119" spans="1:12" x14ac:dyDescent="0.25">
      <c r="A119" s="10">
        <v>63</v>
      </c>
      <c r="B119" s="10" t="s">
        <v>145</v>
      </c>
      <c r="C119" s="10">
        <v>1962</v>
      </c>
      <c r="D119" s="10" t="s">
        <v>104</v>
      </c>
      <c r="E119" s="11" t="s">
        <v>32</v>
      </c>
      <c r="F119" s="12">
        <v>7.1759259259259302E-3</v>
      </c>
      <c r="G119" s="12">
        <f>VLOOKUP(Tabulka1[[#This Row],[startovní číslo]],Tabulka13[],2,0)+$O$1</f>
        <v>2.0462962962962964E-2</v>
      </c>
      <c r="H119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1.3287037037037035E-2</v>
      </c>
      <c r="I119" s="14" t="str">
        <f>IF(Tabulka1[[#This Row],[Pohlaví M/Z]]="Z",VLOOKUP(Tabulka1[[#This Row],[Ročník]],Tabulka3[],2,0),VLOOKUP(Tabulka1[[#This Row],[Ročník]],Tabulka3[],3,0))</f>
        <v>Z45</v>
      </c>
      <c r="J119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119" s="9">
        <f>IF(Tabulka1[[#This Row],[výsledný čas]]="","",COUNTIFS(Tabulka1[Pohlaví M/Z],Tabulka1[[#This Row],[Pohlaví M/Z]],Tabulka1[výsledný čas],"&lt;"&amp;Tabulka1[[#This Row],[výsledný čas]],Tabulka1[výsledný čas],"&lt;&gt;")+1)</f>
        <v>12</v>
      </c>
      <c r="L119" s="9">
        <f>IF(ISERROR(RANK(Tabulka1[[#This Row],[výsledný čas]],Tabulka1[výsledný čas],1)),"",RANK(Tabulka1[[#This Row],[výsledný čas]],Tabulka1[výsledný čas],1))</f>
        <v>82</v>
      </c>
    </row>
    <row r="120" spans="1:12" x14ac:dyDescent="0.25">
      <c r="A120" s="10">
        <v>57</v>
      </c>
      <c r="B120" s="10" t="s">
        <v>144</v>
      </c>
      <c r="C120" s="10">
        <v>1960</v>
      </c>
      <c r="D120" s="10" t="s">
        <v>104</v>
      </c>
      <c r="E120" s="11" t="s">
        <v>32</v>
      </c>
      <c r="F120" s="12">
        <v>6.4814814814814804E-3</v>
      </c>
      <c r="G120" s="12">
        <f>VLOOKUP(Tabulka1[[#This Row],[startovní číslo]],Tabulka13[],2,0)+$O$1</f>
        <v>2.2974537037037036E-2</v>
      </c>
      <c r="H120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1.6493055555555556E-2</v>
      </c>
      <c r="I120" s="14" t="str">
        <f>IF(Tabulka1[[#This Row],[Pohlaví M/Z]]="Z",VLOOKUP(Tabulka1[[#This Row],[Ročník]],Tabulka3[],2,0),VLOOKUP(Tabulka1[[#This Row],[Ročník]],Tabulka3[],3,0))</f>
        <v>Z45</v>
      </c>
      <c r="J120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20" s="9">
        <f>IF(Tabulka1[[#This Row],[výsledný čas]]="","",COUNTIFS(Tabulka1[Pohlaví M/Z],Tabulka1[[#This Row],[Pohlaví M/Z]],Tabulka1[výsledný čas],"&lt;"&amp;Tabulka1[[#This Row],[výsledný čas]],Tabulka1[výsledný čas],"&lt;&gt;")+1)</f>
        <v>21</v>
      </c>
      <c r="L120" s="9">
        <f>IF(ISERROR(RANK(Tabulka1[[#This Row],[výsledný čas]],Tabulka1[výsledný čas],1)),"",RANK(Tabulka1[[#This Row],[výsledný čas]],Tabulka1[výsledný čas],1))</f>
        <v>114</v>
      </c>
    </row>
    <row r="121" spans="1:12" x14ac:dyDescent="0.25">
      <c r="A121" s="10">
        <v>27</v>
      </c>
      <c r="B121" s="10" t="s">
        <v>139</v>
      </c>
      <c r="C121" s="10">
        <v>1965</v>
      </c>
      <c r="D121" s="10" t="s">
        <v>140</v>
      </c>
      <c r="E121" s="11" t="s">
        <v>32</v>
      </c>
      <c r="F121" s="12">
        <v>3.0092592592592601E-3</v>
      </c>
      <c r="G121" s="12">
        <f>VLOOKUP(Tabulka1[[#This Row],[startovní číslo]],Tabulka13[],2,0)+$O$1</f>
        <v>2.0405092592592593E-2</v>
      </c>
      <c r="H121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1.7395833333333333E-2</v>
      </c>
      <c r="I121" s="14" t="str">
        <f>IF(Tabulka1[[#This Row],[Pohlaví M/Z]]="Z",VLOOKUP(Tabulka1[[#This Row],[Ročník]],Tabulka3[],2,0),VLOOKUP(Tabulka1[[#This Row],[Ročník]],Tabulka3[],3,0))</f>
        <v>Z45</v>
      </c>
      <c r="J121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21" s="9">
        <f>IF(Tabulka1[[#This Row],[výsledný čas]]="","",COUNTIFS(Tabulka1[Pohlaví M/Z],Tabulka1[[#This Row],[Pohlaví M/Z]],Tabulka1[výsledný čas],"&lt;"&amp;Tabulka1[[#This Row],[výsledný čas]],Tabulka1[výsledný čas],"&lt;&gt;")+1)</f>
        <v>23</v>
      </c>
      <c r="L121" s="9">
        <f>IF(ISERROR(RANK(Tabulka1[[#This Row],[výsledný čas]],Tabulka1[výsledný čas],1)),"",RANK(Tabulka1[[#This Row],[výsledný čas]],Tabulka1[výsledný čas],1))</f>
        <v>119</v>
      </c>
    </row>
    <row r="122" spans="1:12" x14ac:dyDescent="0.25">
      <c r="A122" s="10">
        <v>88</v>
      </c>
      <c r="B122" s="10" t="s">
        <v>137</v>
      </c>
      <c r="C122" s="10">
        <v>1957</v>
      </c>
      <c r="D122" s="10" t="s">
        <v>138</v>
      </c>
      <c r="E122" s="11" t="s">
        <v>32</v>
      </c>
      <c r="F122" s="12">
        <v>1.00694444444444E-2</v>
      </c>
      <c r="G122" s="12">
        <f>VLOOKUP(Tabulka1[[#This Row],[startovní číslo]],Tabulka13[],2,0)+$O$1</f>
        <v>2.4062500000000004E-2</v>
      </c>
      <c r="H122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1.3993055555555604E-2</v>
      </c>
      <c r="I122" s="14" t="str">
        <f>IF(Tabulka1[[#This Row],[Pohlaví M/Z]]="Z",VLOOKUP(Tabulka1[[#This Row],[Ročník]],Tabulka3[],2,0),VLOOKUP(Tabulka1[[#This Row],[Ročník]],Tabulka3[],3,0))</f>
        <v>Z55</v>
      </c>
      <c r="J122" s="9">
        <f>IF(Tabulka1[[#This Row],[výsledný čas]]="","",COUNTIFS(Tabulka1[Kategorie],Tabulka1[[#This Row],[Kategorie]],Tabulka1[výsledný čas],"&lt;"&amp;Tabulka1[[#This Row],[výsledný čas]],Tabulka1[výsledný čas],"&lt;&gt;")+1)</f>
        <v>1</v>
      </c>
      <c r="K122" s="9">
        <f>IF(Tabulka1[[#This Row],[výsledný čas]]="","",COUNTIFS(Tabulka1[Pohlaví M/Z],Tabulka1[[#This Row],[Pohlaví M/Z]],Tabulka1[výsledný čas],"&lt;"&amp;Tabulka1[[#This Row],[výsledný čas]],Tabulka1[výsledný čas],"&lt;&gt;")+1)</f>
        <v>13</v>
      </c>
      <c r="L122" s="9">
        <f>IF(ISERROR(RANK(Tabulka1[[#This Row],[výsledný čas]],Tabulka1[výsledný čas],1)),"",RANK(Tabulka1[[#This Row],[výsledný čas]],Tabulka1[výsledný čas],1))</f>
        <v>90</v>
      </c>
    </row>
    <row r="123" spans="1:12" x14ac:dyDescent="0.25">
      <c r="A123" s="10">
        <v>115</v>
      </c>
      <c r="B123" s="10" t="s">
        <v>95</v>
      </c>
      <c r="C123" s="10">
        <v>1957</v>
      </c>
      <c r="D123" s="10" t="s">
        <v>96</v>
      </c>
      <c r="E123" s="11" t="s">
        <v>32</v>
      </c>
      <c r="F123" s="12">
        <v>1.2962962962963001E-2</v>
      </c>
      <c r="G123" s="12">
        <f>VLOOKUP(Tabulka1[[#This Row],[startovní číslo]],Tabulka13[],2,0)+$O$1</f>
        <v>2.6990740740740739E-2</v>
      </c>
      <c r="H123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1.4027777777777738E-2</v>
      </c>
      <c r="I123" s="14" t="str">
        <f>IF(Tabulka1[[#This Row],[Pohlaví M/Z]]="Z",VLOOKUP(Tabulka1[[#This Row],[Ročník]],Tabulka3[],2,0),VLOOKUP(Tabulka1[[#This Row],[Ročník]],Tabulka3[],3,0))</f>
        <v>Z55</v>
      </c>
      <c r="J123" s="9">
        <f>IF(Tabulka1[[#This Row],[výsledný čas]]="","",COUNTIFS(Tabulka1[Kategorie],Tabulka1[[#This Row],[Kategorie]],Tabulka1[výsledný čas],"&lt;"&amp;Tabulka1[[#This Row],[výsledný čas]],Tabulka1[výsledný čas],"&lt;&gt;")+1)</f>
        <v>2</v>
      </c>
      <c r="K123" s="9">
        <f>IF(Tabulka1[[#This Row],[výsledný čas]]="","",COUNTIFS(Tabulka1[Pohlaví M/Z],Tabulka1[[#This Row],[Pohlaví M/Z]],Tabulka1[výsledný čas],"&lt;"&amp;Tabulka1[[#This Row],[výsledný čas]],Tabulka1[výsledný čas],"&lt;&gt;")+1)</f>
        <v>14</v>
      </c>
      <c r="L123" s="9">
        <f>IF(ISERROR(RANK(Tabulka1[[#This Row],[výsledný čas]],Tabulka1[výsledný čas],1)),"",RANK(Tabulka1[[#This Row],[výsledný čas]],Tabulka1[výsledný čas],1))</f>
        <v>91</v>
      </c>
    </row>
    <row r="124" spans="1:12" x14ac:dyDescent="0.25">
      <c r="A124" s="10">
        <v>16</v>
      </c>
      <c r="B124" s="10" t="s">
        <v>134</v>
      </c>
      <c r="C124" s="10">
        <v>1952</v>
      </c>
      <c r="D124" s="10" t="s">
        <v>58</v>
      </c>
      <c r="E124" s="11" t="s">
        <v>32</v>
      </c>
      <c r="F124" s="12">
        <v>1.7361111111111099E-3</v>
      </c>
      <c r="G124" s="12">
        <f>VLOOKUP(Tabulka1[[#This Row],[startovní číslo]],Tabulka13[],2,0)+$O$1</f>
        <v>1.6006944444444445E-2</v>
      </c>
      <c r="H124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1.4270833333333335E-2</v>
      </c>
      <c r="I124" s="14" t="str">
        <f>IF(Tabulka1[[#This Row],[Pohlaví M/Z]]="Z",VLOOKUP(Tabulka1[[#This Row],[Ročník]],Tabulka3[],2,0),VLOOKUP(Tabulka1[[#This Row],[Ročník]],Tabulka3[],3,0))</f>
        <v>Z55</v>
      </c>
      <c r="J124" s="9">
        <f>IF(Tabulka1[[#This Row],[výsledný čas]]="","",COUNTIFS(Tabulka1[Kategorie],Tabulka1[[#This Row],[Kategorie]],Tabulka1[výsledný čas],"&lt;"&amp;Tabulka1[[#This Row],[výsledný čas]],Tabulka1[výsledný čas],"&lt;&gt;")+1)</f>
        <v>3</v>
      </c>
      <c r="K124" s="9">
        <f>IF(Tabulka1[[#This Row],[výsledný čas]]="","",COUNTIFS(Tabulka1[Pohlaví M/Z],Tabulka1[[#This Row],[Pohlaví M/Z]],Tabulka1[výsledný čas],"&lt;"&amp;Tabulka1[[#This Row],[výsledný čas]],Tabulka1[výsledný čas],"&lt;&gt;")+1)</f>
        <v>15</v>
      </c>
      <c r="L124" s="9">
        <f>IF(ISERROR(RANK(Tabulka1[[#This Row],[výsledný čas]],Tabulka1[výsledný čas],1)),"",RANK(Tabulka1[[#This Row],[výsledný čas]],Tabulka1[výsledný čas],1))</f>
        <v>93</v>
      </c>
    </row>
    <row r="125" spans="1:12" x14ac:dyDescent="0.25">
      <c r="A125" s="10">
        <v>72</v>
      </c>
      <c r="B125" s="10" t="s">
        <v>135</v>
      </c>
      <c r="C125" s="10">
        <v>1951</v>
      </c>
      <c r="D125" s="10" t="s">
        <v>136</v>
      </c>
      <c r="E125" s="11" t="s">
        <v>32</v>
      </c>
      <c r="F125" s="12">
        <v>8.2175925925925906E-3</v>
      </c>
      <c r="G125" s="12">
        <f>VLOOKUP(Tabulka1[[#This Row],[startovní číslo]],Tabulka13[],2,0)+$O$1</f>
        <v>2.7199074074074077E-2</v>
      </c>
      <c r="H125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1.8981481481481488E-2</v>
      </c>
      <c r="I125" s="14" t="str">
        <f>IF(Tabulka1[[#This Row],[Pohlaví M/Z]]="Z",VLOOKUP(Tabulka1[[#This Row],[Ročník]],Tabulka3[],2,0),VLOOKUP(Tabulka1[[#This Row],[Ročník]],Tabulka3[],3,0))</f>
        <v>Z55</v>
      </c>
      <c r="J125" s="9">
        <f>IF(Tabulka1[[#This Row],[výsledný čas]]="","",COUNTIFS(Tabulka1[Kategorie],Tabulka1[[#This Row],[Kategorie]],Tabulka1[výsledný čas],"&lt;"&amp;Tabulka1[[#This Row],[výsledný čas]],Tabulka1[výsledný čas],"&lt;&gt;")+1)</f>
        <v>4</v>
      </c>
      <c r="K125" s="9">
        <f>IF(Tabulka1[[#This Row],[výsledný čas]]="","",COUNTIFS(Tabulka1[Pohlaví M/Z],Tabulka1[[#This Row],[Pohlaví M/Z]],Tabulka1[výsledný čas],"&lt;"&amp;Tabulka1[[#This Row],[výsledný čas]],Tabulka1[výsledný čas],"&lt;&gt;")+1)</f>
        <v>24</v>
      </c>
      <c r="L125" s="9">
        <f>IF(ISERROR(RANK(Tabulka1[[#This Row],[výsledný čas]],Tabulka1[výsledný čas],1)),"",RANK(Tabulka1[[#This Row],[výsledný čas]],Tabulka1[výsledný čas],1))</f>
        <v>121</v>
      </c>
    </row>
    <row r="126" spans="1:12" x14ac:dyDescent="0.25">
      <c r="A126" s="10">
        <v>9</v>
      </c>
      <c r="B126" s="10" t="s">
        <v>131</v>
      </c>
      <c r="C126" s="10">
        <v>1950</v>
      </c>
      <c r="D126" s="10" t="s">
        <v>132</v>
      </c>
      <c r="E126" s="11" t="s">
        <v>32</v>
      </c>
      <c r="F126" s="12">
        <v>9.2592592592592596E-4</v>
      </c>
      <c r="G126" s="12">
        <f>VLOOKUP(Tabulka1[[#This Row],[startovní číslo]],Tabulka13[],2,0)+$O$1</f>
        <v>1.996527777777778E-2</v>
      </c>
      <c r="H126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1.9039351851851852E-2</v>
      </c>
      <c r="I126" s="14" t="str">
        <f>IF(Tabulka1[[#This Row],[Pohlaví M/Z]]="Z",VLOOKUP(Tabulka1[[#This Row],[Ročník]],Tabulka3[],2,0),VLOOKUP(Tabulka1[[#This Row],[Ročník]],Tabulka3[],3,0))</f>
        <v>Z55</v>
      </c>
      <c r="J126" s="9">
        <f>IF(Tabulka1[[#This Row],[výsledný čas]]="","",COUNTIFS(Tabulka1[Kategorie],Tabulka1[[#This Row],[Kategorie]],Tabulka1[výsledný čas],"&lt;"&amp;Tabulka1[[#This Row],[výsledný čas]],Tabulka1[výsledný čas],"&lt;&gt;")+1)</f>
        <v>5</v>
      </c>
      <c r="K126" s="9">
        <f>IF(Tabulka1[[#This Row],[výsledný čas]]="","",COUNTIFS(Tabulka1[Pohlaví M/Z],Tabulka1[[#This Row],[Pohlaví M/Z]],Tabulka1[výsledný čas],"&lt;"&amp;Tabulka1[[#This Row],[výsledný čas]],Tabulka1[výsledný čas],"&lt;&gt;")+1)</f>
        <v>25</v>
      </c>
      <c r="L126" s="9">
        <f>IF(ISERROR(RANK(Tabulka1[[#This Row],[výsledný čas]],Tabulka1[výsledný čas],1)),"",RANK(Tabulka1[[#This Row],[výsledný čas]],Tabulka1[výsledný čas],1))</f>
        <v>122</v>
      </c>
    </row>
    <row r="127" spans="1:12" x14ac:dyDescent="0.25">
      <c r="A127" s="10">
        <v>12</v>
      </c>
      <c r="B127" s="10" t="s">
        <v>133</v>
      </c>
      <c r="C127" s="10">
        <v>1955</v>
      </c>
      <c r="D127" s="10" t="s">
        <v>109</v>
      </c>
      <c r="E127" s="11" t="s">
        <v>32</v>
      </c>
      <c r="F127" s="12">
        <v>1.27314814814815E-3</v>
      </c>
      <c r="G127" s="12">
        <f>VLOOKUP(Tabulka1[[#This Row],[startovní číslo]],Tabulka13[],2,0)+$O$1</f>
        <v>2.2164351851851848E-2</v>
      </c>
      <c r="H127" s="13">
        <f>IF(ISERROR(IF(Tabulka1[[#This Row],[čas v cíly]]="","",Tabulka1[[#This Row],[čas v cíly]]-Tabulka1[[#This Row],[Startovní čas]])),"",IF(Tabulka1[[#This Row],[čas v cíly]]="","",Tabulka1[[#This Row],[čas v cíly]]-Tabulka1[[#This Row],[Startovní čas]]))</f>
        <v>2.0891203703703697E-2</v>
      </c>
      <c r="I127" s="14" t="str">
        <f>IF(Tabulka1[[#This Row],[Pohlaví M/Z]]="Z",VLOOKUP(Tabulka1[[#This Row],[Ročník]],Tabulka3[],2,0),VLOOKUP(Tabulka1[[#This Row],[Ročník]],Tabulka3[],3,0))</f>
        <v>Z55</v>
      </c>
      <c r="J127" s="9">
        <f>IF(Tabulka1[[#This Row],[výsledný čas]]="","",COUNTIFS(Tabulka1[Kategorie],Tabulka1[[#This Row],[Kategorie]],Tabulka1[výsledný čas],"&lt;"&amp;Tabulka1[[#This Row],[výsledný čas]],Tabulka1[výsledný čas],"&lt;&gt;")+1)</f>
        <v>6</v>
      </c>
      <c r="K127" s="9">
        <f>IF(Tabulka1[[#This Row],[výsledný čas]]="","",COUNTIFS(Tabulka1[Pohlaví M/Z],Tabulka1[[#This Row],[Pohlaví M/Z]],Tabulka1[výsledný čas],"&lt;"&amp;Tabulka1[[#This Row],[výsledný čas]],Tabulka1[výsledný čas],"&lt;&gt;")+1)</f>
        <v>26</v>
      </c>
      <c r="L127" s="9">
        <f>IF(ISERROR(RANK(Tabulka1[[#This Row],[výsledný čas]],Tabulka1[výsledný čas],1)),"",RANK(Tabulka1[[#This Row],[výsledný čas]],Tabulka1[výsledný čas],1))</f>
        <v>125</v>
      </c>
    </row>
  </sheetData>
  <sheetProtection sort="0" autoFilter="0" pivotTables="0"/>
  <dataValidations count="1">
    <dataValidation type="list" allowBlank="1" showInputMessage="1" showErrorMessage="1" sqref="E2:E127">
      <formula1>"Z,M"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B1:C127"/>
  <sheetViews>
    <sheetView workbookViewId="0">
      <selection activeCell="C103" sqref="C103"/>
    </sheetView>
  </sheetViews>
  <sheetFormatPr defaultRowHeight="15" x14ac:dyDescent="0.25"/>
  <cols>
    <col min="1" max="1" width="2.5703125" customWidth="1"/>
    <col min="2" max="2" width="10.42578125" customWidth="1"/>
    <col min="3" max="3" width="10.7109375" customWidth="1"/>
  </cols>
  <sheetData>
    <row r="1" spans="2:3" ht="30" x14ac:dyDescent="0.25">
      <c r="B1" s="5" t="s">
        <v>1</v>
      </c>
      <c r="C1" s="4" t="s">
        <v>3</v>
      </c>
    </row>
    <row r="2" spans="2:3" x14ac:dyDescent="0.25">
      <c r="B2">
        <v>3</v>
      </c>
      <c r="C2" s="1">
        <v>8.8310185185185176E-3</v>
      </c>
    </row>
    <row r="3" spans="2:3" x14ac:dyDescent="0.25">
      <c r="B3">
        <v>4</v>
      </c>
      <c r="C3" s="1">
        <v>9.2708333333333341E-3</v>
      </c>
    </row>
    <row r="4" spans="2:3" x14ac:dyDescent="0.25">
      <c r="B4">
        <v>5</v>
      </c>
      <c r="C4" s="1">
        <v>9.9421296296296289E-3</v>
      </c>
    </row>
    <row r="5" spans="2:3" x14ac:dyDescent="0.25">
      <c r="B5">
        <v>21</v>
      </c>
      <c r="C5" s="1">
        <v>1.1284722222222222E-2</v>
      </c>
    </row>
    <row r="6" spans="2:3" x14ac:dyDescent="0.25">
      <c r="B6">
        <v>19</v>
      </c>
      <c r="C6" s="1">
        <v>1.1886574074074075E-2</v>
      </c>
    </row>
    <row r="7" spans="2:3" x14ac:dyDescent="0.25">
      <c r="B7">
        <v>1</v>
      </c>
      <c r="C7" s="1">
        <v>1.1979166666666666E-2</v>
      </c>
    </row>
    <row r="8" spans="2:3" x14ac:dyDescent="0.25">
      <c r="B8">
        <v>14</v>
      </c>
      <c r="C8" s="1">
        <v>1.2268518518518519E-2</v>
      </c>
    </row>
    <row r="9" spans="2:3" x14ac:dyDescent="0.25">
      <c r="B9">
        <v>18</v>
      </c>
      <c r="C9" s="1">
        <v>1.230324074074074E-2</v>
      </c>
    </row>
    <row r="10" spans="2:3" x14ac:dyDescent="0.25">
      <c r="B10">
        <v>22</v>
      </c>
      <c r="C10" s="1">
        <v>1.3090277777777779E-2</v>
      </c>
    </row>
    <row r="11" spans="2:3" x14ac:dyDescent="0.25">
      <c r="B11">
        <v>17</v>
      </c>
      <c r="C11" s="1">
        <v>1.3101851851851852E-2</v>
      </c>
    </row>
    <row r="12" spans="2:3" x14ac:dyDescent="0.25">
      <c r="B12">
        <v>2</v>
      </c>
      <c r="C12" s="1">
        <v>1.3252314814814814E-2</v>
      </c>
    </row>
    <row r="13" spans="2:3" x14ac:dyDescent="0.25">
      <c r="B13">
        <v>26</v>
      </c>
      <c r="C13" s="1">
        <v>1.383101851851852E-2</v>
      </c>
    </row>
    <row r="14" spans="2:3" x14ac:dyDescent="0.25">
      <c r="B14">
        <v>23</v>
      </c>
      <c r="C14" s="1">
        <v>1.3923611111111111E-2</v>
      </c>
    </row>
    <row r="15" spans="2:3" x14ac:dyDescent="0.25">
      <c r="B15">
        <v>13</v>
      </c>
      <c r="C15" s="1">
        <v>1.4212962962962962E-2</v>
      </c>
    </row>
    <row r="16" spans="2:3" x14ac:dyDescent="0.25">
      <c r="B16">
        <v>25</v>
      </c>
      <c r="C16" s="1">
        <v>1.4247685185185184E-2</v>
      </c>
    </row>
    <row r="17" spans="2:3" x14ac:dyDescent="0.25">
      <c r="B17">
        <v>24</v>
      </c>
      <c r="C17" s="1">
        <v>1.4293981481481482E-2</v>
      </c>
    </row>
    <row r="18" spans="2:3" x14ac:dyDescent="0.25">
      <c r="B18">
        <v>37</v>
      </c>
      <c r="C18" s="1">
        <v>1.4305555555555557E-2</v>
      </c>
    </row>
    <row r="19" spans="2:3" x14ac:dyDescent="0.25">
      <c r="B19">
        <v>15</v>
      </c>
      <c r="C19" s="1">
        <v>1.4432870370370372E-2</v>
      </c>
    </row>
    <row r="20" spans="2:3" x14ac:dyDescent="0.25">
      <c r="B20">
        <v>38</v>
      </c>
      <c r="C20" s="1">
        <v>1.4641203703703703E-2</v>
      </c>
    </row>
    <row r="21" spans="2:3" x14ac:dyDescent="0.25">
      <c r="B21">
        <v>35</v>
      </c>
      <c r="C21" s="1">
        <v>1.4756944444444446E-2</v>
      </c>
    </row>
    <row r="22" spans="2:3" x14ac:dyDescent="0.25">
      <c r="B22">
        <v>39</v>
      </c>
      <c r="C22" s="1">
        <v>1.511574074074074E-2</v>
      </c>
    </row>
    <row r="23" spans="2:3" x14ac:dyDescent="0.25">
      <c r="B23">
        <v>31</v>
      </c>
      <c r="C23" s="1">
        <v>1.5185185185185185E-2</v>
      </c>
    </row>
    <row r="24" spans="2:3" x14ac:dyDescent="0.25">
      <c r="B24">
        <v>41</v>
      </c>
      <c r="C24" s="1">
        <v>1.5208333333333332E-2</v>
      </c>
    </row>
    <row r="25" spans="2:3" x14ac:dyDescent="0.25">
      <c r="B25">
        <v>10</v>
      </c>
      <c r="C25" s="1">
        <v>1.5300925925925926E-2</v>
      </c>
    </row>
    <row r="26" spans="2:3" x14ac:dyDescent="0.25">
      <c r="B26">
        <v>11</v>
      </c>
      <c r="C26" s="1">
        <v>1.5347222222222222E-2</v>
      </c>
    </row>
    <row r="27" spans="2:3" x14ac:dyDescent="0.25">
      <c r="B27">
        <v>16</v>
      </c>
      <c r="C27" s="1">
        <v>1.5868055555555555E-2</v>
      </c>
    </row>
    <row r="28" spans="2:3" x14ac:dyDescent="0.25">
      <c r="B28">
        <v>33</v>
      </c>
      <c r="C28" s="1">
        <v>1.5902777777777776E-2</v>
      </c>
    </row>
    <row r="29" spans="2:3" x14ac:dyDescent="0.25">
      <c r="B29">
        <v>43</v>
      </c>
      <c r="C29" s="1">
        <v>1.6018518518518519E-2</v>
      </c>
    </row>
    <row r="30" spans="2:3" x14ac:dyDescent="0.25">
      <c r="B30">
        <v>44</v>
      </c>
      <c r="C30" s="1">
        <v>1.6134259259259261E-2</v>
      </c>
    </row>
    <row r="31" spans="2:3" x14ac:dyDescent="0.25">
      <c r="B31">
        <v>20</v>
      </c>
      <c r="C31" s="1">
        <v>1.622685185185185E-2</v>
      </c>
    </row>
    <row r="32" spans="2:3" x14ac:dyDescent="0.25">
      <c r="B32">
        <v>7</v>
      </c>
      <c r="C32" s="1">
        <v>1.6261574074074074E-2</v>
      </c>
    </row>
    <row r="33" spans="2:3" x14ac:dyDescent="0.25">
      <c r="B33">
        <v>45</v>
      </c>
      <c r="C33" s="1">
        <v>1.6701388888888887E-2</v>
      </c>
    </row>
    <row r="34" spans="2:3" x14ac:dyDescent="0.25">
      <c r="B34">
        <v>46</v>
      </c>
      <c r="C34" s="1">
        <v>1.6747685185185185E-2</v>
      </c>
    </row>
    <row r="35" spans="2:3" x14ac:dyDescent="0.25">
      <c r="B35">
        <v>53</v>
      </c>
      <c r="C35" s="1">
        <v>1.6979166666666667E-2</v>
      </c>
    </row>
    <row r="36" spans="2:3" x14ac:dyDescent="0.25">
      <c r="B36">
        <v>42</v>
      </c>
      <c r="C36" s="1">
        <v>1.7141203703703704E-2</v>
      </c>
    </row>
    <row r="37" spans="2:3" x14ac:dyDescent="0.25">
      <c r="B37">
        <v>36</v>
      </c>
      <c r="C37" s="1">
        <v>1.7152777777777777E-2</v>
      </c>
    </row>
    <row r="38" spans="2:3" x14ac:dyDescent="0.25">
      <c r="B38">
        <v>47</v>
      </c>
      <c r="C38" s="1">
        <v>1.7256944444444446E-2</v>
      </c>
    </row>
    <row r="39" spans="2:3" x14ac:dyDescent="0.25">
      <c r="B39">
        <v>64</v>
      </c>
      <c r="C39" s="1">
        <v>1.7337962962962961E-2</v>
      </c>
    </row>
    <row r="40" spans="2:3" x14ac:dyDescent="0.25">
      <c r="B40">
        <v>49</v>
      </c>
      <c r="C40" s="1">
        <v>1.7395833333333336E-2</v>
      </c>
    </row>
    <row r="41" spans="2:3" x14ac:dyDescent="0.25">
      <c r="B41">
        <v>6</v>
      </c>
      <c r="C41" s="1">
        <v>1.7465277777777777E-2</v>
      </c>
    </row>
    <row r="42" spans="2:3" x14ac:dyDescent="0.25">
      <c r="B42">
        <v>52</v>
      </c>
      <c r="C42" s="1">
        <v>1.7488425925925925E-2</v>
      </c>
    </row>
    <row r="43" spans="2:3" x14ac:dyDescent="0.25">
      <c r="B43">
        <v>48</v>
      </c>
      <c r="C43" s="1">
        <v>1.7569444444444447E-2</v>
      </c>
    </row>
    <row r="44" spans="2:3" x14ac:dyDescent="0.25">
      <c r="B44">
        <v>32</v>
      </c>
      <c r="C44" s="1">
        <v>1.7766203703703704E-2</v>
      </c>
    </row>
    <row r="45" spans="2:3" x14ac:dyDescent="0.25">
      <c r="B45">
        <v>59</v>
      </c>
      <c r="C45" s="1">
        <v>1.7824074074074076E-2</v>
      </c>
    </row>
    <row r="46" spans="2:3" x14ac:dyDescent="0.25">
      <c r="B46">
        <v>51</v>
      </c>
      <c r="C46" s="1">
        <v>1.7870370370370373E-2</v>
      </c>
    </row>
    <row r="47" spans="2:3" x14ac:dyDescent="0.25">
      <c r="B47">
        <v>60</v>
      </c>
      <c r="C47" s="1">
        <v>1.8229166666666668E-2</v>
      </c>
    </row>
    <row r="48" spans="2:3" x14ac:dyDescent="0.25">
      <c r="B48">
        <v>62</v>
      </c>
      <c r="C48" s="1">
        <v>1.8356481481481481E-2</v>
      </c>
    </row>
    <row r="49" spans="2:3" x14ac:dyDescent="0.25">
      <c r="B49">
        <v>65</v>
      </c>
      <c r="C49" s="1">
        <v>1.8460648148148146E-2</v>
      </c>
    </row>
    <row r="50" spans="2:3" x14ac:dyDescent="0.25">
      <c r="B50">
        <v>67</v>
      </c>
      <c r="C50" s="1">
        <v>1.8877314814814816E-2</v>
      </c>
    </row>
    <row r="51" spans="2:3" x14ac:dyDescent="0.25">
      <c r="B51">
        <v>68</v>
      </c>
      <c r="C51" s="1">
        <v>1.892361111111111E-2</v>
      </c>
    </row>
    <row r="52" spans="2:3" x14ac:dyDescent="0.25">
      <c r="B52">
        <v>50</v>
      </c>
      <c r="C52" s="1">
        <v>1.8969907407407408E-2</v>
      </c>
    </row>
    <row r="53" spans="2:3" x14ac:dyDescent="0.25">
      <c r="B53">
        <v>58</v>
      </c>
      <c r="C53" s="1">
        <v>1.9027777777777779E-2</v>
      </c>
    </row>
    <row r="54" spans="2:3" x14ac:dyDescent="0.25">
      <c r="B54">
        <v>69</v>
      </c>
      <c r="C54" s="1">
        <v>1.9085648148148147E-2</v>
      </c>
    </row>
    <row r="55" spans="2:3" x14ac:dyDescent="0.25">
      <c r="B55">
        <v>30</v>
      </c>
      <c r="C55" s="1">
        <v>1.9178240740740742E-2</v>
      </c>
    </row>
    <row r="56" spans="2:3" x14ac:dyDescent="0.25">
      <c r="B56">
        <v>56</v>
      </c>
      <c r="C56" s="1">
        <v>1.9247685185185184E-2</v>
      </c>
    </row>
    <row r="57" spans="2:3" x14ac:dyDescent="0.25">
      <c r="B57">
        <v>78</v>
      </c>
      <c r="C57" s="1">
        <v>1.9317129629629629E-2</v>
      </c>
    </row>
    <row r="58" spans="2:3" x14ac:dyDescent="0.25">
      <c r="B58">
        <v>81</v>
      </c>
      <c r="C58" s="1">
        <v>1.9456018518518518E-2</v>
      </c>
    </row>
    <row r="59" spans="2:3" x14ac:dyDescent="0.25">
      <c r="B59">
        <v>9</v>
      </c>
      <c r="C59" s="1">
        <v>1.982638888888889E-2</v>
      </c>
    </row>
    <row r="60" spans="2:3" x14ac:dyDescent="0.25">
      <c r="B60">
        <v>8</v>
      </c>
      <c r="C60" s="1">
        <v>1.9849537037037037E-2</v>
      </c>
    </row>
    <row r="61" spans="2:3" x14ac:dyDescent="0.25">
      <c r="B61">
        <v>28</v>
      </c>
      <c r="C61" s="1">
        <v>1.9849537037037037E-2</v>
      </c>
    </row>
    <row r="62" spans="2:3" x14ac:dyDescent="0.25">
      <c r="B62">
        <v>40</v>
      </c>
      <c r="C62" s="1">
        <v>1.996527777777778E-2</v>
      </c>
    </row>
    <row r="63" spans="2:3" x14ac:dyDescent="0.25">
      <c r="B63">
        <v>74</v>
      </c>
      <c r="C63" s="1">
        <v>1.996527777777778E-2</v>
      </c>
    </row>
    <row r="64" spans="2:3" x14ac:dyDescent="0.25">
      <c r="B64">
        <v>70</v>
      </c>
      <c r="C64" s="1">
        <v>1.9988425925925927E-2</v>
      </c>
    </row>
    <row r="65" spans="2:3" x14ac:dyDescent="0.25">
      <c r="B65">
        <v>27</v>
      </c>
      <c r="C65" s="1">
        <v>2.0266203703703703E-2</v>
      </c>
    </row>
    <row r="66" spans="2:3" x14ac:dyDescent="0.25">
      <c r="B66">
        <v>63</v>
      </c>
      <c r="C66" s="1">
        <v>2.0324074074074074E-2</v>
      </c>
    </row>
    <row r="67" spans="2:3" x14ac:dyDescent="0.25">
      <c r="B67">
        <v>76</v>
      </c>
      <c r="C67" s="1">
        <v>2.0520833333333332E-2</v>
      </c>
    </row>
    <row r="68" spans="2:3" x14ac:dyDescent="0.25">
      <c r="B68">
        <v>82</v>
      </c>
      <c r="C68" s="1">
        <v>2.0879629629629626E-2</v>
      </c>
    </row>
    <row r="69" spans="2:3" x14ac:dyDescent="0.25">
      <c r="B69">
        <v>103</v>
      </c>
      <c r="C69" s="1">
        <v>2.0960648148148148E-2</v>
      </c>
    </row>
    <row r="70" spans="2:3" x14ac:dyDescent="0.25">
      <c r="B70">
        <v>106</v>
      </c>
      <c r="C70" s="1">
        <v>2.1053240740740744E-2</v>
      </c>
    </row>
    <row r="71" spans="2:3" x14ac:dyDescent="0.25">
      <c r="B71">
        <v>61</v>
      </c>
      <c r="C71" s="1">
        <v>2.1076388888888891E-2</v>
      </c>
    </row>
    <row r="72" spans="2:3" x14ac:dyDescent="0.25">
      <c r="B72">
        <v>80</v>
      </c>
      <c r="C72" s="1">
        <v>2.1122685185185185E-2</v>
      </c>
    </row>
    <row r="73" spans="2:3" x14ac:dyDescent="0.25">
      <c r="B73">
        <v>55</v>
      </c>
      <c r="C73" s="1">
        <v>2.1134259259259259E-2</v>
      </c>
    </row>
    <row r="74" spans="2:3" x14ac:dyDescent="0.25">
      <c r="B74">
        <v>79</v>
      </c>
      <c r="C74" s="1">
        <v>2.1319444444444443E-2</v>
      </c>
    </row>
    <row r="75" spans="2:3" x14ac:dyDescent="0.25">
      <c r="B75">
        <v>114</v>
      </c>
      <c r="C75" s="1">
        <v>2.1377314814814818E-2</v>
      </c>
    </row>
    <row r="76" spans="2:3" x14ac:dyDescent="0.25">
      <c r="B76">
        <v>99</v>
      </c>
      <c r="C76" s="1">
        <v>2.1516203703703704E-2</v>
      </c>
    </row>
    <row r="77" spans="2:3" x14ac:dyDescent="0.25">
      <c r="B77">
        <v>77</v>
      </c>
      <c r="C77" s="1">
        <v>2.1550925925925928E-2</v>
      </c>
    </row>
    <row r="78" spans="2:3" x14ac:dyDescent="0.25">
      <c r="B78">
        <v>96</v>
      </c>
      <c r="C78" s="1">
        <v>2.1678240740740738E-2</v>
      </c>
    </row>
    <row r="79" spans="2:3" x14ac:dyDescent="0.25">
      <c r="B79">
        <v>84</v>
      </c>
      <c r="C79" s="1">
        <v>2.1770833333333336E-2</v>
      </c>
    </row>
    <row r="80" spans="2:3" x14ac:dyDescent="0.25">
      <c r="B80">
        <v>108</v>
      </c>
      <c r="C80" s="1">
        <v>2.1782407407407407E-2</v>
      </c>
    </row>
    <row r="81" spans="2:3" x14ac:dyDescent="0.25">
      <c r="B81">
        <v>83</v>
      </c>
      <c r="C81" s="1">
        <v>2.1875000000000002E-2</v>
      </c>
    </row>
    <row r="82" spans="2:3" x14ac:dyDescent="0.25">
      <c r="B82">
        <v>12</v>
      </c>
      <c r="C82" s="1">
        <v>2.2025462962962958E-2</v>
      </c>
    </row>
    <row r="83" spans="2:3" x14ac:dyDescent="0.25">
      <c r="B83">
        <v>94</v>
      </c>
      <c r="C83" s="1">
        <v>2.2083333333333333E-2</v>
      </c>
    </row>
    <row r="84" spans="2:3" x14ac:dyDescent="0.25">
      <c r="B84">
        <v>105</v>
      </c>
      <c r="C84" s="1">
        <v>2.2118055555555557E-2</v>
      </c>
    </row>
    <row r="85" spans="2:3" x14ac:dyDescent="0.25">
      <c r="B85">
        <v>75</v>
      </c>
      <c r="C85" s="1">
        <v>2.2129629629629628E-2</v>
      </c>
    </row>
    <row r="86" spans="2:3" x14ac:dyDescent="0.25">
      <c r="B86">
        <v>73</v>
      </c>
      <c r="C86" s="1">
        <v>2.2187499999999999E-2</v>
      </c>
    </row>
    <row r="87" spans="2:3" x14ac:dyDescent="0.25">
      <c r="B87">
        <v>109</v>
      </c>
      <c r="C87" s="1">
        <v>2.2291666666666668E-2</v>
      </c>
    </row>
    <row r="88" spans="2:3" x14ac:dyDescent="0.25">
      <c r="B88">
        <v>71</v>
      </c>
      <c r="C88" s="1">
        <v>2.2326388888888885E-2</v>
      </c>
    </row>
    <row r="89" spans="2:3" x14ac:dyDescent="0.25">
      <c r="B89">
        <v>54</v>
      </c>
      <c r="C89" s="1">
        <v>2.2430555555555554E-2</v>
      </c>
    </row>
    <row r="90" spans="2:3" x14ac:dyDescent="0.25">
      <c r="B90">
        <v>66</v>
      </c>
      <c r="C90" s="1">
        <v>2.2731481481481481E-2</v>
      </c>
    </row>
    <row r="91" spans="2:3" x14ac:dyDescent="0.25">
      <c r="B91">
        <v>107</v>
      </c>
      <c r="C91" s="1">
        <v>2.2766203703703702E-2</v>
      </c>
    </row>
    <row r="92" spans="2:3" x14ac:dyDescent="0.25">
      <c r="B92">
        <v>57</v>
      </c>
      <c r="C92" s="1">
        <v>2.2835648148148147E-2</v>
      </c>
    </row>
    <row r="93" spans="2:3" x14ac:dyDescent="0.25">
      <c r="B93">
        <v>110</v>
      </c>
      <c r="C93" s="1">
        <v>2.2847222222222224E-2</v>
      </c>
    </row>
    <row r="94" spans="2:3" x14ac:dyDescent="0.25">
      <c r="B94">
        <v>119</v>
      </c>
      <c r="C94" s="1">
        <v>2.3009259259259257E-2</v>
      </c>
    </row>
    <row r="95" spans="2:3" x14ac:dyDescent="0.25">
      <c r="B95">
        <v>124</v>
      </c>
      <c r="C95" s="1">
        <v>2.3240740740740742E-2</v>
      </c>
    </row>
    <row r="96" spans="2:3" x14ac:dyDescent="0.25">
      <c r="B96">
        <v>118</v>
      </c>
      <c r="C96" s="1">
        <v>2.3692129629629629E-2</v>
      </c>
    </row>
    <row r="97" spans="2:3" x14ac:dyDescent="0.25">
      <c r="B97">
        <v>93</v>
      </c>
      <c r="C97" s="1">
        <v>2.3750000000000004E-2</v>
      </c>
    </row>
    <row r="98" spans="2:3" x14ac:dyDescent="0.25">
      <c r="B98">
        <v>34</v>
      </c>
      <c r="C98" s="1">
        <v>2.3819444444444445E-2</v>
      </c>
    </row>
    <row r="99" spans="2:3" x14ac:dyDescent="0.25">
      <c r="B99">
        <v>113</v>
      </c>
      <c r="C99" s="1">
        <v>2.388888888888889E-2</v>
      </c>
    </row>
    <row r="100" spans="2:3" x14ac:dyDescent="0.25">
      <c r="B100">
        <v>88</v>
      </c>
      <c r="C100" s="1">
        <v>2.3923611111111114E-2</v>
      </c>
    </row>
    <row r="101" spans="2:3" x14ac:dyDescent="0.25">
      <c r="B101">
        <v>112</v>
      </c>
      <c r="C101" s="1">
        <v>2.3935185185185184E-2</v>
      </c>
    </row>
    <row r="102" spans="2:3" x14ac:dyDescent="0.25">
      <c r="B102">
        <v>104</v>
      </c>
      <c r="C102" s="1">
        <v>2.4027777777777776E-2</v>
      </c>
    </row>
    <row r="103" spans="2:3" x14ac:dyDescent="0.25">
      <c r="B103">
        <v>123</v>
      </c>
      <c r="C103" s="1">
        <v>2.4143518518518519E-2</v>
      </c>
    </row>
    <row r="104" spans="2:3" x14ac:dyDescent="0.25">
      <c r="B104">
        <v>85</v>
      </c>
      <c r="C104" s="1">
        <v>2.4375000000000004E-2</v>
      </c>
    </row>
    <row r="105" spans="2:3" x14ac:dyDescent="0.25">
      <c r="B105">
        <v>125</v>
      </c>
      <c r="C105" s="1">
        <v>2.4502314814814814E-2</v>
      </c>
    </row>
    <row r="106" spans="2:3" x14ac:dyDescent="0.25">
      <c r="B106">
        <v>98</v>
      </c>
      <c r="C106" s="1">
        <v>2.4502314814814814E-2</v>
      </c>
    </row>
    <row r="107" spans="2:3" x14ac:dyDescent="0.25">
      <c r="B107">
        <v>101</v>
      </c>
      <c r="C107" s="1">
        <v>2.4513888888888887E-2</v>
      </c>
    </row>
    <row r="108" spans="2:3" x14ac:dyDescent="0.25">
      <c r="B108">
        <v>102</v>
      </c>
      <c r="C108" s="1">
        <v>2.4606481481481479E-2</v>
      </c>
    </row>
    <row r="109" spans="2:3" x14ac:dyDescent="0.25">
      <c r="B109">
        <v>129</v>
      </c>
      <c r="C109" s="1">
        <v>2.480324074074074E-2</v>
      </c>
    </row>
    <row r="110" spans="2:3" x14ac:dyDescent="0.25">
      <c r="B110">
        <v>128</v>
      </c>
      <c r="C110" s="1">
        <v>2.5185185185185185E-2</v>
      </c>
    </row>
    <row r="111" spans="2:3" x14ac:dyDescent="0.25">
      <c r="B111">
        <v>91</v>
      </c>
      <c r="C111" s="1">
        <v>2.5196759259259256E-2</v>
      </c>
    </row>
    <row r="112" spans="2:3" x14ac:dyDescent="0.25">
      <c r="B112">
        <v>89</v>
      </c>
      <c r="C112" s="1">
        <v>2.5324074074074079E-2</v>
      </c>
    </row>
    <row r="113" spans="2:3" x14ac:dyDescent="0.25">
      <c r="B113">
        <v>29</v>
      </c>
      <c r="C113" s="1">
        <v>2.5335648148148149E-2</v>
      </c>
    </row>
    <row r="114" spans="2:3" x14ac:dyDescent="0.25">
      <c r="B114">
        <v>116</v>
      </c>
      <c r="C114" s="1">
        <v>2.5613425925925925E-2</v>
      </c>
    </row>
    <row r="115" spans="2:3" x14ac:dyDescent="0.25">
      <c r="B115">
        <v>100</v>
      </c>
      <c r="C115" s="1">
        <v>2.5636574074074072E-2</v>
      </c>
    </row>
    <row r="116" spans="2:3" x14ac:dyDescent="0.25">
      <c r="B116">
        <v>87</v>
      </c>
      <c r="C116" s="1">
        <v>2.6006944444444447E-2</v>
      </c>
    </row>
    <row r="117" spans="2:3" x14ac:dyDescent="0.25">
      <c r="B117">
        <v>97</v>
      </c>
      <c r="C117" s="1">
        <v>2.6226851851851852E-2</v>
      </c>
    </row>
    <row r="118" spans="2:3" x14ac:dyDescent="0.25">
      <c r="B118">
        <v>95</v>
      </c>
      <c r="C118" s="1">
        <v>2.6458333333333334E-2</v>
      </c>
    </row>
    <row r="119" spans="2:3" x14ac:dyDescent="0.25">
      <c r="B119">
        <v>120</v>
      </c>
      <c r="C119" s="1">
        <v>2.6759259259259257E-2</v>
      </c>
    </row>
    <row r="120" spans="2:3" x14ac:dyDescent="0.25">
      <c r="B120">
        <v>115</v>
      </c>
      <c r="C120" s="1">
        <v>2.6851851851851849E-2</v>
      </c>
    </row>
    <row r="121" spans="2:3" x14ac:dyDescent="0.25">
      <c r="B121">
        <v>72</v>
      </c>
      <c r="C121" s="1">
        <v>2.7060185185185187E-2</v>
      </c>
    </row>
    <row r="122" spans="2:3" x14ac:dyDescent="0.25">
      <c r="B122">
        <v>92</v>
      </c>
      <c r="C122" s="1">
        <v>2.7129629629629632E-2</v>
      </c>
    </row>
    <row r="123" spans="2:3" x14ac:dyDescent="0.25">
      <c r="B123">
        <v>90</v>
      </c>
      <c r="C123" s="1">
        <v>2.7175925925925926E-2</v>
      </c>
    </row>
    <row r="124" spans="2:3" x14ac:dyDescent="0.25">
      <c r="B124">
        <v>86</v>
      </c>
      <c r="C124" s="1">
        <v>2.7905092592592592E-2</v>
      </c>
    </row>
    <row r="125" spans="2:3" x14ac:dyDescent="0.25">
      <c r="B125">
        <v>111</v>
      </c>
      <c r="C125" s="1">
        <v>2.8506944444444442E-2</v>
      </c>
    </row>
    <row r="126" spans="2:3" x14ac:dyDescent="0.25">
      <c r="B126">
        <v>126</v>
      </c>
      <c r="C126" s="1">
        <v>2.883101851851852E-2</v>
      </c>
    </row>
    <row r="127" spans="2:3" x14ac:dyDescent="0.25">
      <c r="B127">
        <v>117</v>
      </c>
      <c r="C127" s="1">
        <v>2.8935185185185185E-2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FF00"/>
  </sheetPr>
  <dimension ref="A1:C115"/>
  <sheetViews>
    <sheetView workbookViewId="0">
      <pane ySplit="1" topLeftCell="A2" activePane="bottomLeft" state="frozen"/>
      <selection activeCell="B41" sqref="B41"/>
      <selection pane="bottomLeft" activeCell="E2" sqref="E2"/>
    </sheetView>
  </sheetViews>
  <sheetFormatPr defaultRowHeight="15" x14ac:dyDescent="0.25"/>
  <cols>
    <col min="2" max="2" width="16.5703125" bestFit="1" customWidth="1"/>
    <col min="3" max="3" width="11.7109375" customWidth="1"/>
  </cols>
  <sheetData>
    <row r="1" spans="1:3" x14ac:dyDescent="0.25">
      <c r="A1" t="s">
        <v>8</v>
      </c>
      <c r="B1" t="s">
        <v>10</v>
      </c>
      <c r="C1" t="s">
        <v>11</v>
      </c>
    </row>
    <row r="2" spans="1:3" x14ac:dyDescent="0.25">
      <c r="A2">
        <v>2014</v>
      </c>
      <c r="B2" t="s">
        <v>21</v>
      </c>
      <c r="C2" t="s">
        <v>18</v>
      </c>
    </row>
    <row r="3" spans="1:3" x14ac:dyDescent="0.25">
      <c r="A3">
        <v>2013</v>
      </c>
      <c r="B3" t="s">
        <v>21</v>
      </c>
      <c r="C3" t="s">
        <v>18</v>
      </c>
    </row>
    <row r="4" spans="1:3" x14ac:dyDescent="0.25">
      <c r="A4">
        <v>2012</v>
      </c>
      <c r="B4" t="s">
        <v>21</v>
      </c>
      <c r="C4" t="s">
        <v>18</v>
      </c>
    </row>
    <row r="5" spans="1:3" x14ac:dyDescent="0.25">
      <c r="A5">
        <v>2011</v>
      </c>
      <c r="B5" t="s">
        <v>21</v>
      </c>
      <c r="C5" t="s">
        <v>18</v>
      </c>
    </row>
    <row r="6" spans="1:3" x14ac:dyDescent="0.25">
      <c r="A6">
        <v>2010</v>
      </c>
      <c r="B6" t="s">
        <v>21</v>
      </c>
      <c r="C6" t="s">
        <v>18</v>
      </c>
    </row>
    <row r="7" spans="1:3" x14ac:dyDescent="0.25">
      <c r="A7">
        <v>2009</v>
      </c>
      <c r="B7" t="s">
        <v>21</v>
      </c>
      <c r="C7" t="s">
        <v>18</v>
      </c>
    </row>
    <row r="8" spans="1:3" x14ac:dyDescent="0.25">
      <c r="A8">
        <v>2008</v>
      </c>
      <c r="B8" t="s">
        <v>21</v>
      </c>
      <c r="C8" t="s">
        <v>18</v>
      </c>
    </row>
    <row r="9" spans="1:3" x14ac:dyDescent="0.25">
      <c r="A9">
        <v>2007</v>
      </c>
      <c r="B9" t="s">
        <v>21</v>
      </c>
      <c r="C9" t="s">
        <v>18</v>
      </c>
    </row>
    <row r="10" spans="1:3" x14ac:dyDescent="0.25">
      <c r="A10">
        <v>2006</v>
      </c>
      <c r="B10" t="s">
        <v>21</v>
      </c>
      <c r="C10" t="s">
        <v>18</v>
      </c>
    </row>
    <row r="11" spans="1:3" x14ac:dyDescent="0.25">
      <c r="A11">
        <v>2005</v>
      </c>
      <c r="B11" t="s">
        <v>21</v>
      </c>
      <c r="C11" t="s">
        <v>18</v>
      </c>
    </row>
    <row r="12" spans="1:3" x14ac:dyDescent="0.25">
      <c r="A12">
        <v>2004</v>
      </c>
      <c r="B12" t="s">
        <v>21</v>
      </c>
      <c r="C12" t="s">
        <v>18</v>
      </c>
    </row>
    <row r="13" spans="1:3" x14ac:dyDescent="0.25">
      <c r="A13">
        <v>2003</v>
      </c>
      <c r="B13" t="s">
        <v>21</v>
      </c>
      <c r="C13" t="s">
        <v>18</v>
      </c>
    </row>
    <row r="14" spans="1:3" x14ac:dyDescent="0.25">
      <c r="A14">
        <v>2002</v>
      </c>
      <c r="B14" t="s">
        <v>21</v>
      </c>
      <c r="C14" t="s">
        <v>18</v>
      </c>
    </row>
    <row r="15" spans="1:3" x14ac:dyDescent="0.25">
      <c r="A15">
        <v>2001</v>
      </c>
      <c r="B15" t="s">
        <v>21</v>
      </c>
      <c r="C15" t="s">
        <v>18</v>
      </c>
    </row>
    <row r="16" spans="1:3" x14ac:dyDescent="0.25">
      <c r="A16">
        <v>2000</v>
      </c>
      <c r="B16" t="s">
        <v>21</v>
      </c>
      <c r="C16" t="s">
        <v>18</v>
      </c>
    </row>
    <row r="17" spans="1:3" x14ac:dyDescent="0.25">
      <c r="A17">
        <v>1999</v>
      </c>
      <c r="B17" t="s">
        <v>21</v>
      </c>
      <c r="C17" t="s">
        <v>18</v>
      </c>
    </row>
    <row r="18" spans="1:3" x14ac:dyDescent="0.25">
      <c r="A18">
        <v>1998</v>
      </c>
      <c r="B18" t="s">
        <v>21</v>
      </c>
      <c r="C18" t="s">
        <v>18</v>
      </c>
    </row>
    <row r="19" spans="1:3" x14ac:dyDescent="0.25">
      <c r="A19">
        <v>1997</v>
      </c>
      <c r="B19" t="s">
        <v>21</v>
      </c>
      <c r="C19" t="s">
        <v>18</v>
      </c>
    </row>
    <row r="20" spans="1:3" x14ac:dyDescent="0.25">
      <c r="A20">
        <v>1996</v>
      </c>
      <c r="B20" t="s">
        <v>21</v>
      </c>
      <c r="C20" t="s">
        <v>18</v>
      </c>
    </row>
    <row r="21" spans="1:3" x14ac:dyDescent="0.25">
      <c r="A21">
        <v>1995</v>
      </c>
      <c r="B21" t="s">
        <v>21</v>
      </c>
      <c r="C21" t="s">
        <v>18</v>
      </c>
    </row>
    <row r="22" spans="1:3" x14ac:dyDescent="0.25">
      <c r="A22">
        <v>1994</v>
      </c>
      <c r="B22" t="s">
        <v>15</v>
      </c>
      <c r="C22" t="s">
        <v>16</v>
      </c>
    </row>
    <row r="23" spans="1:3" x14ac:dyDescent="0.25">
      <c r="A23">
        <v>1993</v>
      </c>
      <c r="B23" t="s">
        <v>15</v>
      </c>
      <c r="C23" t="s">
        <v>16</v>
      </c>
    </row>
    <row r="24" spans="1:3" x14ac:dyDescent="0.25">
      <c r="A24">
        <v>1992</v>
      </c>
      <c r="B24" t="s">
        <v>15</v>
      </c>
      <c r="C24" t="s">
        <v>16</v>
      </c>
    </row>
    <row r="25" spans="1:3" x14ac:dyDescent="0.25">
      <c r="A25">
        <v>1991</v>
      </c>
      <c r="B25" t="s">
        <v>15</v>
      </c>
      <c r="C25" t="s">
        <v>16</v>
      </c>
    </row>
    <row r="26" spans="1:3" x14ac:dyDescent="0.25">
      <c r="A26">
        <v>1990</v>
      </c>
      <c r="B26" t="s">
        <v>15</v>
      </c>
      <c r="C26" t="s">
        <v>16</v>
      </c>
    </row>
    <row r="27" spans="1:3" x14ac:dyDescent="0.25">
      <c r="A27">
        <v>1989</v>
      </c>
      <c r="B27" t="s">
        <v>15</v>
      </c>
      <c r="C27" t="s">
        <v>16</v>
      </c>
    </row>
    <row r="28" spans="1:3" x14ac:dyDescent="0.25">
      <c r="A28">
        <v>1988</v>
      </c>
      <c r="B28" t="s">
        <v>15</v>
      </c>
      <c r="C28" t="s">
        <v>16</v>
      </c>
    </row>
    <row r="29" spans="1:3" x14ac:dyDescent="0.25">
      <c r="A29">
        <v>1987</v>
      </c>
      <c r="B29" t="s">
        <v>15</v>
      </c>
      <c r="C29" t="s">
        <v>16</v>
      </c>
    </row>
    <row r="30" spans="1:3" x14ac:dyDescent="0.25">
      <c r="A30">
        <v>1986</v>
      </c>
      <c r="B30" t="s">
        <v>15</v>
      </c>
      <c r="C30" t="s">
        <v>16</v>
      </c>
    </row>
    <row r="31" spans="1:3" x14ac:dyDescent="0.25">
      <c r="A31">
        <v>1985</v>
      </c>
      <c r="B31" t="s">
        <v>15</v>
      </c>
      <c r="C31" t="s">
        <v>16</v>
      </c>
    </row>
    <row r="32" spans="1:3" x14ac:dyDescent="0.25">
      <c r="A32">
        <v>1984</v>
      </c>
      <c r="B32" t="s">
        <v>15</v>
      </c>
      <c r="C32" t="s">
        <v>16</v>
      </c>
    </row>
    <row r="33" spans="1:3" x14ac:dyDescent="0.25">
      <c r="A33">
        <v>1983</v>
      </c>
      <c r="B33" t="s">
        <v>15</v>
      </c>
      <c r="C33" t="s">
        <v>16</v>
      </c>
    </row>
    <row r="34" spans="1:3" x14ac:dyDescent="0.25">
      <c r="A34">
        <v>1982</v>
      </c>
      <c r="B34" t="s">
        <v>15</v>
      </c>
      <c r="C34" t="s">
        <v>16</v>
      </c>
    </row>
    <row r="35" spans="1:3" x14ac:dyDescent="0.25">
      <c r="A35">
        <v>1981</v>
      </c>
      <c r="B35" t="s">
        <v>15</v>
      </c>
      <c r="C35" t="s">
        <v>16</v>
      </c>
    </row>
    <row r="36" spans="1:3" x14ac:dyDescent="0.25">
      <c r="A36">
        <v>1980</v>
      </c>
      <c r="B36" t="s">
        <v>15</v>
      </c>
      <c r="C36" t="s">
        <v>16</v>
      </c>
    </row>
    <row r="37" spans="1:3" x14ac:dyDescent="0.25">
      <c r="A37">
        <v>1979</v>
      </c>
      <c r="B37" t="s">
        <v>19</v>
      </c>
      <c r="C37" t="s">
        <v>16</v>
      </c>
    </row>
    <row r="38" spans="1:3" x14ac:dyDescent="0.25">
      <c r="A38">
        <v>1978</v>
      </c>
      <c r="B38" t="s">
        <v>19</v>
      </c>
      <c r="C38" t="s">
        <v>16</v>
      </c>
    </row>
    <row r="39" spans="1:3" x14ac:dyDescent="0.25">
      <c r="A39">
        <v>1977</v>
      </c>
      <c r="B39" t="s">
        <v>19</v>
      </c>
      <c r="C39" t="s">
        <v>16</v>
      </c>
    </row>
    <row r="40" spans="1:3" x14ac:dyDescent="0.25">
      <c r="A40">
        <v>1976</v>
      </c>
      <c r="B40" t="s">
        <v>19</v>
      </c>
      <c r="C40" t="s">
        <v>16</v>
      </c>
    </row>
    <row r="41" spans="1:3" x14ac:dyDescent="0.25">
      <c r="A41">
        <v>1975</v>
      </c>
      <c r="B41" t="s">
        <v>19</v>
      </c>
      <c r="C41" t="s">
        <v>16</v>
      </c>
    </row>
    <row r="42" spans="1:3" x14ac:dyDescent="0.25">
      <c r="A42">
        <v>1974</v>
      </c>
      <c r="B42" t="s">
        <v>19</v>
      </c>
      <c r="C42" t="s">
        <v>6</v>
      </c>
    </row>
    <row r="43" spans="1:3" x14ac:dyDescent="0.25">
      <c r="A43">
        <v>1973</v>
      </c>
      <c r="B43" t="s">
        <v>19</v>
      </c>
      <c r="C43" t="s">
        <v>6</v>
      </c>
    </row>
    <row r="44" spans="1:3" x14ac:dyDescent="0.25">
      <c r="A44">
        <v>1972</v>
      </c>
      <c r="B44" t="s">
        <v>19</v>
      </c>
      <c r="C44" t="s">
        <v>6</v>
      </c>
    </row>
    <row r="45" spans="1:3" x14ac:dyDescent="0.25">
      <c r="A45">
        <v>1971</v>
      </c>
      <c r="B45" t="s">
        <v>19</v>
      </c>
      <c r="C45" t="s">
        <v>6</v>
      </c>
    </row>
    <row r="46" spans="1:3" x14ac:dyDescent="0.25">
      <c r="A46">
        <v>1970</v>
      </c>
      <c r="B46" t="s">
        <v>19</v>
      </c>
      <c r="C46" t="s">
        <v>6</v>
      </c>
    </row>
    <row r="47" spans="1:3" x14ac:dyDescent="0.25">
      <c r="A47">
        <v>1969</v>
      </c>
      <c r="B47" t="s">
        <v>20</v>
      </c>
      <c r="C47" t="s">
        <v>6</v>
      </c>
    </row>
    <row r="48" spans="1:3" x14ac:dyDescent="0.25">
      <c r="A48">
        <v>1968</v>
      </c>
      <c r="B48" t="s">
        <v>20</v>
      </c>
      <c r="C48" t="s">
        <v>6</v>
      </c>
    </row>
    <row r="49" spans="1:3" x14ac:dyDescent="0.25">
      <c r="A49">
        <v>1967</v>
      </c>
      <c r="B49" t="s">
        <v>20</v>
      </c>
      <c r="C49" t="s">
        <v>6</v>
      </c>
    </row>
    <row r="50" spans="1:3" x14ac:dyDescent="0.25">
      <c r="A50">
        <v>1966</v>
      </c>
      <c r="B50" t="s">
        <v>20</v>
      </c>
      <c r="C50" t="s">
        <v>6</v>
      </c>
    </row>
    <row r="51" spans="1:3" x14ac:dyDescent="0.25">
      <c r="A51">
        <v>1965</v>
      </c>
      <c r="B51" t="s">
        <v>20</v>
      </c>
      <c r="C51" t="s">
        <v>6</v>
      </c>
    </row>
    <row r="52" spans="1:3" x14ac:dyDescent="0.25">
      <c r="A52">
        <v>1964</v>
      </c>
      <c r="B52" t="s">
        <v>20</v>
      </c>
      <c r="C52" t="s">
        <v>14</v>
      </c>
    </row>
    <row r="53" spans="1:3" x14ac:dyDescent="0.25">
      <c r="A53">
        <v>1963</v>
      </c>
      <c r="B53" t="s">
        <v>20</v>
      </c>
      <c r="C53" t="s">
        <v>14</v>
      </c>
    </row>
    <row r="54" spans="1:3" x14ac:dyDescent="0.25">
      <c r="A54">
        <v>1962</v>
      </c>
      <c r="B54" t="s">
        <v>20</v>
      </c>
      <c r="C54" t="s">
        <v>14</v>
      </c>
    </row>
    <row r="55" spans="1:3" x14ac:dyDescent="0.25">
      <c r="A55">
        <v>1961</v>
      </c>
      <c r="B55" t="s">
        <v>20</v>
      </c>
      <c r="C55" t="s">
        <v>14</v>
      </c>
    </row>
    <row r="56" spans="1:3" x14ac:dyDescent="0.25">
      <c r="A56">
        <v>1960</v>
      </c>
      <c r="B56" t="s">
        <v>20</v>
      </c>
      <c r="C56" t="s">
        <v>14</v>
      </c>
    </row>
    <row r="57" spans="1:3" x14ac:dyDescent="0.25">
      <c r="A57">
        <v>1959</v>
      </c>
      <c r="B57" t="s">
        <v>22</v>
      </c>
      <c r="C57" t="s">
        <v>14</v>
      </c>
    </row>
    <row r="58" spans="1:3" x14ac:dyDescent="0.25">
      <c r="A58">
        <v>1958</v>
      </c>
      <c r="B58" t="s">
        <v>22</v>
      </c>
      <c r="C58" t="s">
        <v>14</v>
      </c>
    </row>
    <row r="59" spans="1:3" x14ac:dyDescent="0.25">
      <c r="A59">
        <v>1957</v>
      </c>
      <c r="B59" t="s">
        <v>22</v>
      </c>
      <c r="C59" t="s">
        <v>14</v>
      </c>
    </row>
    <row r="60" spans="1:3" x14ac:dyDescent="0.25">
      <c r="A60">
        <v>1956</v>
      </c>
      <c r="B60" t="s">
        <v>22</v>
      </c>
      <c r="C60" t="s">
        <v>14</v>
      </c>
    </row>
    <row r="61" spans="1:3" x14ac:dyDescent="0.25">
      <c r="A61">
        <v>1955</v>
      </c>
      <c r="B61" t="s">
        <v>22</v>
      </c>
      <c r="C61" t="s">
        <v>14</v>
      </c>
    </row>
    <row r="62" spans="1:3" x14ac:dyDescent="0.25">
      <c r="A62">
        <v>1954</v>
      </c>
      <c r="B62" t="s">
        <v>22</v>
      </c>
      <c r="C62" t="s">
        <v>13</v>
      </c>
    </row>
    <row r="63" spans="1:3" x14ac:dyDescent="0.25">
      <c r="A63">
        <v>1953</v>
      </c>
      <c r="B63" t="s">
        <v>22</v>
      </c>
      <c r="C63" t="s">
        <v>13</v>
      </c>
    </row>
    <row r="64" spans="1:3" x14ac:dyDescent="0.25">
      <c r="A64">
        <v>1952</v>
      </c>
      <c r="B64" t="s">
        <v>22</v>
      </c>
      <c r="C64" t="s">
        <v>13</v>
      </c>
    </row>
    <row r="65" spans="1:3" x14ac:dyDescent="0.25">
      <c r="A65">
        <v>1951</v>
      </c>
      <c r="B65" t="s">
        <v>22</v>
      </c>
      <c r="C65" t="s">
        <v>13</v>
      </c>
    </row>
    <row r="66" spans="1:3" x14ac:dyDescent="0.25">
      <c r="A66">
        <v>1950</v>
      </c>
      <c r="B66" t="s">
        <v>22</v>
      </c>
      <c r="C66" t="s">
        <v>13</v>
      </c>
    </row>
    <row r="67" spans="1:3" x14ac:dyDescent="0.25">
      <c r="A67">
        <v>1949</v>
      </c>
      <c r="B67" t="s">
        <v>22</v>
      </c>
      <c r="C67" t="s">
        <v>13</v>
      </c>
    </row>
    <row r="68" spans="1:3" x14ac:dyDescent="0.25">
      <c r="A68">
        <v>1948</v>
      </c>
      <c r="B68" t="s">
        <v>22</v>
      </c>
      <c r="C68" t="s">
        <v>13</v>
      </c>
    </row>
    <row r="69" spans="1:3" x14ac:dyDescent="0.25">
      <c r="A69">
        <v>1947</v>
      </c>
      <c r="B69" t="s">
        <v>22</v>
      </c>
      <c r="C69" t="s">
        <v>13</v>
      </c>
    </row>
    <row r="70" spans="1:3" x14ac:dyDescent="0.25">
      <c r="A70">
        <v>1946</v>
      </c>
      <c r="B70" t="s">
        <v>22</v>
      </c>
      <c r="C70" t="s">
        <v>13</v>
      </c>
    </row>
    <row r="71" spans="1:3" x14ac:dyDescent="0.25">
      <c r="A71">
        <v>1945</v>
      </c>
      <c r="B71" t="s">
        <v>22</v>
      </c>
      <c r="C71" t="s">
        <v>13</v>
      </c>
    </row>
    <row r="72" spans="1:3" x14ac:dyDescent="0.25">
      <c r="A72">
        <v>1944</v>
      </c>
      <c r="B72" t="s">
        <v>22</v>
      </c>
      <c r="C72" t="s">
        <v>12</v>
      </c>
    </row>
    <row r="73" spans="1:3" x14ac:dyDescent="0.25">
      <c r="A73">
        <v>1943</v>
      </c>
      <c r="B73" t="s">
        <v>22</v>
      </c>
      <c r="C73" t="s">
        <v>12</v>
      </c>
    </row>
    <row r="74" spans="1:3" x14ac:dyDescent="0.25">
      <c r="A74">
        <v>1942</v>
      </c>
      <c r="B74" t="s">
        <v>22</v>
      </c>
      <c r="C74" t="s">
        <v>12</v>
      </c>
    </row>
    <row r="75" spans="1:3" x14ac:dyDescent="0.25">
      <c r="A75">
        <v>1941</v>
      </c>
      <c r="B75" t="s">
        <v>22</v>
      </c>
      <c r="C75" t="s">
        <v>12</v>
      </c>
    </row>
    <row r="76" spans="1:3" x14ac:dyDescent="0.25">
      <c r="A76">
        <v>1940</v>
      </c>
      <c r="B76" t="s">
        <v>22</v>
      </c>
      <c r="C76" t="s">
        <v>12</v>
      </c>
    </row>
    <row r="77" spans="1:3" x14ac:dyDescent="0.25">
      <c r="A77">
        <v>1939</v>
      </c>
      <c r="B77" t="s">
        <v>22</v>
      </c>
      <c r="C77" t="s">
        <v>12</v>
      </c>
    </row>
    <row r="78" spans="1:3" x14ac:dyDescent="0.25">
      <c r="A78">
        <v>1938</v>
      </c>
      <c r="B78" t="s">
        <v>22</v>
      </c>
      <c r="C78" t="s">
        <v>12</v>
      </c>
    </row>
    <row r="79" spans="1:3" x14ac:dyDescent="0.25">
      <c r="A79">
        <v>1937</v>
      </c>
      <c r="B79" t="s">
        <v>22</v>
      </c>
      <c r="C79" t="s">
        <v>12</v>
      </c>
    </row>
    <row r="80" spans="1:3" x14ac:dyDescent="0.25">
      <c r="A80">
        <v>1936</v>
      </c>
      <c r="B80" t="s">
        <v>22</v>
      </c>
      <c r="C80" t="s">
        <v>12</v>
      </c>
    </row>
    <row r="81" spans="1:3" x14ac:dyDescent="0.25">
      <c r="A81">
        <v>1935</v>
      </c>
      <c r="B81" t="s">
        <v>22</v>
      </c>
      <c r="C81" t="s">
        <v>12</v>
      </c>
    </row>
    <row r="82" spans="1:3" x14ac:dyDescent="0.25">
      <c r="A82">
        <v>1934</v>
      </c>
      <c r="B82" t="s">
        <v>22</v>
      </c>
      <c r="C82" t="s">
        <v>12</v>
      </c>
    </row>
    <row r="83" spans="1:3" x14ac:dyDescent="0.25">
      <c r="A83">
        <v>1933</v>
      </c>
      <c r="B83" t="s">
        <v>22</v>
      </c>
      <c r="C83" t="s">
        <v>12</v>
      </c>
    </row>
    <row r="84" spans="1:3" x14ac:dyDescent="0.25">
      <c r="A84">
        <v>1932</v>
      </c>
      <c r="B84" t="s">
        <v>22</v>
      </c>
      <c r="C84" t="s">
        <v>12</v>
      </c>
    </row>
    <row r="85" spans="1:3" x14ac:dyDescent="0.25">
      <c r="A85">
        <v>1931</v>
      </c>
      <c r="B85" t="s">
        <v>22</v>
      </c>
      <c r="C85" t="s">
        <v>12</v>
      </c>
    </row>
    <row r="86" spans="1:3" x14ac:dyDescent="0.25">
      <c r="A86">
        <v>1930</v>
      </c>
      <c r="B86" t="s">
        <v>22</v>
      </c>
      <c r="C86" t="s">
        <v>12</v>
      </c>
    </row>
    <row r="87" spans="1:3" x14ac:dyDescent="0.25">
      <c r="A87">
        <v>1929</v>
      </c>
      <c r="B87" t="s">
        <v>22</v>
      </c>
      <c r="C87" t="s">
        <v>12</v>
      </c>
    </row>
    <row r="88" spans="1:3" x14ac:dyDescent="0.25">
      <c r="A88">
        <v>1928</v>
      </c>
      <c r="B88" t="s">
        <v>22</v>
      </c>
      <c r="C88" t="s">
        <v>12</v>
      </c>
    </row>
    <row r="89" spans="1:3" x14ac:dyDescent="0.25">
      <c r="A89">
        <v>1927</v>
      </c>
      <c r="B89" t="s">
        <v>22</v>
      </c>
      <c r="C89" t="s">
        <v>12</v>
      </c>
    </row>
    <row r="90" spans="1:3" x14ac:dyDescent="0.25">
      <c r="A90">
        <v>1926</v>
      </c>
      <c r="B90" t="s">
        <v>22</v>
      </c>
      <c r="C90" t="s">
        <v>12</v>
      </c>
    </row>
    <row r="91" spans="1:3" x14ac:dyDescent="0.25">
      <c r="A91">
        <v>1925</v>
      </c>
      <c r="B91" t="s">
        <v>22</v>
      </c>
      <c r="C91" t="s">
        <v>12</v>
      </c>
    </row>
    <row r="92" spans="1:3" x14ac:dyDescent="0.25">
      <c r="A92">
        <v>1924</v>
      </c>
      <c r="B92" t="s">
        <v>22</v>
      </c>
      <c r="C92" t="s">
        <v>12</v>
      </c>
    </row>
    <row r="93" spans="1:3" x14ac:dyDescent="0.25">
      <c r="A93">
        <v>1923</v>
      </c>
      <c r="B93" t="s">
        <v>22</v>
      </c>
      <c r="C93" t="s">
        <v>12</v>
      </c>
    </row>
    <row r="94" spans="1:3" x14ac:dyDescent="0.25">
      <c r="A94">
        <v>1922</v>
      </c>
      <c r="B94" t="s">
        <v>22</v>
      </c>
      <c r="C94" t="s">
        <v>12</v>
      </c>
    </row>
    <row r="95" spans="1:3" x14ac:dyDescent="0.25">
      <c r="A95">
        <v>1921</v>
      </c>
      <c r="B95" t="s">
        <v>22</v>
      </c>
      <c r="C95" t="s">
        <v>12</v>
      </c>
    </row>
    <row r="96" spans="1:3" x14ac:dyDescent="0.25">
      <c r="A96">
        <v>1920</v>
      </c>
      <c r="B96" t="s">
        <v>22</v>
      </c>
      <c r="C96" t="s">
        <v>12</v>
      </c>
    </row>
    <row r="97" spans="1:3" x14ac:dyDescent="0.25">
      <c r="A97">
        <v>1919</v>
      </c>
      <c r="B97" t="s">
        <v>22</v>
      </c>
      <c r="C97" t="s">
        <v>12</v>
      </c>
    </row>
    <row r="98" spans="1:3" x14ac:dyDescent="0.25">
      <c r="A98">
        <v>1918</v>
      </c>
      <c r="B98" t="s">
        <v>22</v>
      </c>
      <c r="C98" t="s">
        <v>12</v>
      </c>
    </row>
    <row r="99" spans="1:3" x14ac:dyDescent="0.25">
      <c r="A99">
        <v>1917</v>
      </c>
      <c r="B99" t="s">
        <v>22</v>
      </c>
      <c r="C99" t="s">
        <v>12</v>
      </c>
    </row>
    <row r="100" spans="1:3" x14ac:dyDescent="0.25">
      <c r="A100">
        <v>1916</v>
      </c>
      <c r="B100" t="s">
        <v>22</v>
      </c>
      <c r="C100" t="s">
        <v>12</v>
      </c>
    </row>
    <row r="101" spans="1:3" x14ac:dyDescent="0.25">
      <c r="A101">
        <v>1915</v>
      </c>
      <c r="B101" t="s">
        <v>22</v>
      </c>
      <c r="C101" t="s">
        <v>12</v>
      </c>
    </row>
    <row r="102" spans="1:3" x14ac:dyDescent="0.25">
      <c r="A102">
        <v>1914</v>
      </c>
      <c r="B102" t="s">
        <v>22</v>
      </c>
      <c r="C102" t="s">
        <v>12</v>
      </c>
    </row>
    <row r="103" spans="1:3" x14ac:dyDescent="0.25">
      <c r="A103">
        <v>1913</v>
      </c>
      <c r="B103" t="s">
        <v>22</v>
      </c>
      <c r="C103" t="s">
        <v>12</v>
      </c>
    </row>
    <row r="104" spans="1:3" x14ac:dyDescent="0.25">
      <c r="A104">
        <v>1912</v>
      </c>
      <c r="B104" t="s">
        <v>22</v>
      </c>
      <c r="C104" t="s">
        <v>12</v>
      </c>
    </row>
    <row r="105" spans="1:3" x14ac:dyDescent="0.25">
      <c r="A105">
        <v>1911</v>
      </c>
      <c r="B105" t="s">
        <v>22</v>
      </c>
      <c r="C105" t="s">
        <v>12</v>
      </c>
    </row>
    <row r="106" spans="1:3" x14ac:dyDescent="0.25">
      <c r="A106">
        <v>1910</v>
      </c>
      <c r="B106" t="s">
        <v>22</v>
      </c>
      <c r="C106" t="s">
        <v>12</v>
      </c>
    </row>
    <row r="107" spans="1:3" x14ac:dyDescent="0.25">
      <c r="A107">
        <v>1909</v>
      </c>
      <c r="B107" t="s">
        <v>22</v>
      </c>
      <c r="C107" t="s">
        <v>12</v>
      </c>
    </row>
    <row r="108" spans="1:3" x14ac:dyDescent="0.25">
      <c r="A108">
        <v>1908</v>
      </c>
      <c r="B108" t="s">
        <v>22</v>
      </c>
      <c r="C108" t="s">
        <v>12</v>
      </c>
    </row>
    <row r="109" spans="1:3" x14ac:dyDescent="0.25">
      <c r="A109">
        <v>1907</v>
      </c>
      <c r="B109" t="s">
        <v>22</v>
      </c>
      <c r="C109" t="s">
        <v>12</v>
      </c>
    </row>
    <row r="110" spans="1:3" x14ac:dyDescent="0.25">
      <c r="A110">
        <v>1906</v>
      </c>
      <c r="B110" t="s">
        <v>22</v>
      </c>
      <c r="C110" t="s">
        <v>12</v>
      </c>
    </row>
    <row r="111" spans="1:3" x14ac:dyDescent="0.25">
      <c r="A111">
        <v>1905</v>
      </c>
      <c r="B111" t="s">
        <v>22</v>
      </c>
      <c r="C111" t="s">
        <v>12</v>
      </c>
    </row>
    <row r="112" spans="1:3" x14ac:dyDescent="0.25">
      <c r="A112">
        <v>1904</v>
      </c>
      <c r="B112" t="s">
        <v>22</v>
      </c>
      <c r="C112" t="s">
        <v>12</v>
      </c>
    </row>
    <row r="113" spans="1:3" x14ac:dyDescent="0.25">
      <c r="A113">
        <v>1903</v>
      </c>
      <c r="B113" t="s">
        <v>22</v>
      </c>
      <c r="C113" t="s">
        <v>12</v>
      </c>
    </row>
    <row r="114" spans="1:3" x14ac:dyDescent="0.25">
      <c r="A114">
        <v>1902</v>
      </c>
      <c r="B114" t="s">
        <v>22</v>
      </c>
      <c r="C114" t="s">
        <v>12</v>
      </c>
    </row>
    <row r="115" spans="1:3" x14ac:dyDescent="0.25">
      <c r="A115">
        <v>1901</v>
      </c>
      <c r="B115" t="s">
        <v>22</v>
      </c>
      <c r="C115" t="s">
        <v>12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Startovka</vt:lpstr>
      <vt:lpstr>Cíl</vt:lpstr>
      <vt:lpstr>Kategorie</vt:lpstr>
    </vt:vector>
  </TitlesOfParts>
  <Company>Telefonica Czech Republic,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Tučan Jindřich 55324</dc:creator>
  <cp:lastModifiedBy>Tučan Jindřich 55324</cp:lastModifiedBy>
  <cp:lastPrinted>2014-07-16T13:11:11Z</cp:lastPrinted>
  <dcterms:created xsi:type="dcterms:W3CDTF">2013-07-15T18:59:30Z</dcterms:created>
  <dcterms:modified xsi:type="dcterms:W3CDTF">2014-07-16T13:12:59Z</dcterms:modified>
</cp:coreProperties>
</file>